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p\ЕС\47323_EP-432-Реконструкция сграда Сгъстители\"/>
    </mc:Choice>
  </mc:AlternateContent>
  <bookViews>
    <workbookView xWindow="0" yWindow="0" windowWidth="20085" windowHeight="8190"/>
  </bookViews>
  <sheets>
    <sheet name="КС - ЕТАП I+ЕТАП I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147" i="1" l="1"/>
  <c r="G146" i="1"/>
  <c r="G145" i="1"/>
  <c r="G144" i="1"/>
  <c r="G91" i="1"/>
  <c r="G90" i="1"/>
  <c r="G89" i="1"/>
  <c r="G124" i="1" l="1"/>
  <c r="G125" i="1"/>
  <c r="G126" i="1"/>
  <c r="G123" i="1"/>
  <c r="G150" i="1" l="1"/>
  <c r="G151" i="1"/>
  <c r="G152" i="1"/>
  <c r="G149" i="1"/>
  <c r="G153" i="1" s="1"/>
  <c r="G140" i="1" l="1"/>
  <c r="G139" i="1"/>
  <c r="G138" i="1"/>
  <c r="G137" i="1"/>
  <c r="G136" i="1"/>
  <c r="G135" i="1"/>
  <c r="G134" i="1"/>
  <c r="G133" i="1"/>
  <c r="G132" i="1"/>
  <c r="G131" i="1"/>
  <c r="G121" i="1"/>
  <c r="G120" i="1"/>
  <c r="G119" i="1"/>
  <c r="G118" i="1"/>
  <c r="G117" i="1"/>
  <c r="G116" i="1"/>
  <c r="G115" i="1"/>
  <c r="G114" i="1"/>
  <c r="G110" i="1"/>
  <c r="G109" i="1"/>
  <c r="G108" i="1"/>
  <c r="G107" i="1"/>
  <c r="G106" i="1"/>
  <c r="G105" i="1"/>
  <c r="G104" i="1"/>
  <c r="G103" i="1"/>
  <c r="G102" i="1"/>
  <c r="G100" i="1"/>
  <c r="G99" i="1"/>
  <c r="G97" i="1"/>
  <c r="G127" i="1" l="1"/>
  <c r="G111" i="1"/>
  <c r="G141" i="1"/>
  <c r="G86" i="1" l="1"/>
  <c r="G74" i="1"/>
  <c r="G75" i="1"/>
  <c r="G76" i="1"/>
  <c r="G77" i="1"/>
  <c r="G78" i="1"/>
  <c r="G79" i="1"/>
  <c r="G80" i="1"/>
  <c r="G81" i="1"/>
  <c r="G82" i="1"/>
  <c r="G83" i="1"/>
  <c r="G85" i="1"/>
  <c r="G67" i="1"/>
  <c r="G68" i="1"/>
  <c r="G69" i="1"/>
  <c r="G70" i="1"/>
  <c r="G73" i="1"/>
  <c r="G66" i="1"/>
  <c r="G55" i="1"/>
  <c r="G56" i="1"/>
  <c r="G57" i="1"/>
  <c r="G58" i="1"/>
  <c r="G59" i="1"/>
  <c r="G60" i="1"/>
  <c r="G61" i="1"/>
  <c r="G54" i="1"/>
  <c r="G44" i="1"/>
  <c r="G45" i="1"/>
  <c r="G46" i="1"/>
  <c r="G47" i="1"/>
  <c r="G48" i="1"/>
  <c r="G49" i="1"/>
  <c r="G43" i="1"/>
  <c r="G31" i="1"/>
  <c r="G32" i="1"/>
  <c r="G33" i="1"/>
  <c r="G34" i="1"/>
  <c r="G35" i="1"/>
  <c r="G36" i="1"/>
  <c r="G37" i="1"/>
  <c r="G38" i="1"/>
  <c r="G39" i="1"/>
  <c r="G40" i="1"/>
  <c r="G41" i="1"/>
  <c r="G30" i="1"/>
  <c r="G25" i="1"/>
  <c r="G18" i="1"/>
  <c r="G19" i="1"/>
  <c r="G20" i="1"/>
  <c r="G21" i="1"/>
  <c r="G22" i="1"/>
  <c r="G23" i="1"/>
  <c r="G17" i="1"/>
  <c r="G10" i="1"/>
  <c r="G11" i="1"/>
  <c r="G12" i="1"/>
  <c r="G13" i="1"/>
  <c r="G14" i="1"/>
  <c r="G15" i="1"/>
  <c r="G9" i="1"/>
  <c r="G50" i="1" l="1"/>
  <c r="G62" i="1"/>
  <c r="G87" i="1"/>
  <c r="G92" i="1"/>
  <c r="G155" i="1" s="1"/>
  <c r="G156" i="1" l="1"/>
  <c r="G157" i="1"/>
</calcChain>
</file>

<file path=xl/sharedStrings.xml><?xml version="1.0" encoding="utf-8"?>
<sst xmlns="http://schemas.openxmlformats.org/spreadsheetml/2006/main" count="323" uniqueCount="200">
  <si>
    <t xml:space="preserve">Обект: </t>
  </si>
  <si>
    <t>№</t>
  </si>
  <si>
    <t>Ед.мярка</t>
  </si>
  <si>
    <t>Количество</t>
  </si>
  <si>
    <t>Ед.цена</t>
  </si>
  <si>
    <t>Стойновст</t>
  </si>
  <si>
    <t>Част:  Архитектура</t>
  </si>
  <si>
    <t>1.1.</t>
  </si>
  <si>
    <t>Премахване на обрушена мазилка по външни стени</t>
  </si>
  <si>
    <t>м2</t>
  </si>
  <si>
    <t>1.2.</t>
  </si>
  <si>
    <t>Демонтаж на външни водосточни тръби</t>
  </si>
  <si>
    <t>м'</t>
  </si>
  <si>
    <t>1.3.</t>
  </si>
  <si>
    <t xml:space="preserve">Доставка и монтаж на външни водосточни тръби от поцинкована ламарина, включително крепежни елементи, колена и казанчета </t>
  </si>
  <si>
    <t>1.4.</t>
  </si>
  <si>
    <t>Подмяна на дограма и врати</t>
  </si>
  <si>
    <t>2.1.</t>
  </si>
  <si>
    <t>Подзиждане пред фасадните колони на конструкцията, до изравняване с фасадната плоскост с газобетонови блокчета, включително шпакловка, грундиране и боядисване с латекс</t>
  </si>
  <si>
    <t>м3</t>
  </si>
  <si>
    <t>2.2.</t>
  </si>
  <si>
    <t>Монтаж на ръбоохранителни лайсни</t>
  </si>
  <si>
    <t>2.3.</t>
  </si>
  <si>
    <t>Доставка и монтаж на вграден PVC профил с водокап с мрежа</t>
  </si>
  <si>
    <t>2.4.</t>
  </si>
  <si>
    <t>Доставка и монтаж на външни подпрозоречни первази от ламарина, прахово боядисана</t>
  </si>
  <si>
    <t>2.5.</t>
  </si>
  <si>
    <t>Доставка и монтаж на вътрешни подпрозоречни первази от PVC</t>
  </si>
  <si>
    <t>Ремонт на покрив</t>
  </si>
  <si>
    <t>3.1.</t>
  </si>
  <si>
    <t>Демонтаж и монтаж на нова ламаринена обшивка на бордовете на покривите.</t>
  </si>
  <si>
    <t>Други</t>
  </si>
  <si>
    <t>бр</t>
  </si>
  <si>
    <t>Топлоизолация на външни стени</t>
  </si>
  <si>
    <t>Демонтаж и подмяна на съществуваща витрина между машинната и командната зала</t>
  </si>
  <si>
    <t>Монтаж на нова изолация на покрива по детайл (върху покрива на производствента част)</t>
  </si>
  <si>
    <t>Демонтаж и обратен монтаж на съществуваща мълниезащитна инсталация на покрива</t>
  </si>
  <si>
    <t>бр.</t>
  </si>
  <si>
    <t>Демонтаж , доставка и монтаж на окачен таван тип "Армстронг" на конструкция</t>
  </si>
  <si>
    <t>3.2.</t>
  </si>
  <si>
    <t>Разваляне на съществуваща подова настилка и доставка и монтаж на нова подова настилка от гранитогрес, включително подложка от циментова замазка и фугиране (съблекалня 2 и предверие към нея)</t>
  </si>
  <si>
    <t>3.3.</t>
  </si>
  <si>
    <t>Разваляне на съществуващи фаянсови плочки и доставка и монтаж на нови фаянсови плочки, включително подложка от циментова замазка и фугиране</t>
  </si>
  <si>
    <t>3.4.</t>
  </si>
  <si>
    <t>Премахване на обрушената боя и боядисване (два слоя) в мокри помещения (бани, предветия и тоалетни)</t>
  </si>
  <si>
    <t>3.5.</t>
  </si>
  <si>
    <t>Премахване на обрушената боя и боядисване (два слоя) в сухи помещения (без машинна зала)</t>
  </si>
  <si>
    <t>3.6.</t>
  </si>
  <si>
    <t>Демонтаж на санитарен прибор</t>
  </si>
  <si>
    <t>3.7.</t>
  </si>
  <si>
    <t>Доставка и монтаж на нови душове с батерия</t>
  </si>
  <si>
    <t>3.8.</t>
  </si>
  <si>
    <t>Разваляне на съществуваща подова настилка и доставка и монтаж на нова подова настилка от мозаечни плочи, включително подложка от циментова замазка и фугиране в помещението с хидрофора</t>
  </si>
  <si>
    <t>3.9.</t>
  </si>
  <si>
    <t>Всичко по част: Архитектура</t>
  </si>
  <si>
    <t>Разваляне на съществуваща подова настилка и доставка и монтаж на нова настилка гранитогрес в командна зала.</t>
  </si>
  <si>
    <t>1.5.</t>
  </si>
  <si>
    <t>1.6.</t>
  </si>
  <si>
    <t>1.7.</t>
  </si>
  <si>
    <t>2.6.</t>
  </si>
  <si>
    <t>2.7.</t>
  </si>
  <si>
    <t>част ВиК</t>
  </si>
  <si>
    <t xml:space="preserve">НОВОПРОЕКТИРАНА ВОДОПРОВОДНА МРЕЖА </t>
  </si>
  <si>
    <t xml:space="preserve">Доставка и монтаж на водопроводни поцинковани тръби ф2'' включително фитинги, крепежни скоби с гумени вложки, компенсатори и топлоизолация </t>
  </si>
  <si>
    <t>m</t>
  </si>
  <si>
    <t xml:space="preserve">Демонтаж на стари поцинковани тръби </t>
  </si>
  <si>
    <t xml:space="preserve">Присвързване на съществуващ поцинкован водопровод с новоизграден </t>
  </si>
  <si>
    <t>Доствака и монтаж на нов СК с изпразнител, ф2''</t>
  </si>
  <si>
    <t xml:space="preserve">Хидравлично изпитване на новоположените тръбни участъци </t>
  </si>
  <si>
    <t xml:space="preserve">Промиване и дезинфекция на на новоположените тръбни участъци </t>
  </si>
  <si>
    <t>Демонтаж и извозване до депо на стар бойлер</t>
  </si>
  <si>
    <t>Доставка и монтаж на нов бойлер 100 л</t>
  </si>
  <si>
    <t>Демонтаж и затапване на мивка в коридор</t>
  </si>
  <si>
    <t>Всичко по част: ВиК</t>
  </si>
  <si>
    <t xml:space="preserve">Демонтаж на съществуващи осветителни тела </t>
  </si>
  <si>
    <t>Доставка и монтаж на сериен ключ за вграден монтаж 10А IP 20</t>
  </si>
  <si>
    <t>Доставка и Монтаж на осветително тяло тип  LED 48W 4500K IP65  за открит монтаж 150/7см</t>
  </si>
  <si>
    <t>Доставка и Монтаж на осветително тяло тип  LED луна за вграждане  22W 4500K IP20  D- 240мм</t>
  </si>
  <si>
    <t>Доставка и Монтаж на осветително тяло тип  LED луничка за вграждане 12W 2700K IP44</t>
  </si>
  <si>
    <t>Доставка и Монтаж на осветително тяло 60/60 тип  LED 40W 4200K IP20</t>
  </si>
  <si>
    <t>Част Електро</t>
  </si>
  <si>
    <t>Всичко по част: Електро</t>
  </si>
  <si>
    <r>
      <t xml:space="preserve">ОБЩА СТОЙНОСТ  ЕТАП II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</si>
  <si>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t xml:space="preserve">Демонтаж на осветителни тела от фасада в комплект с  рогатка </t>
  </si>
  <si>
    <t>Демонтаж на мълниезащитен спусък - 10м и крепежни елементи</t>
  </si>
  <si>
    <t>Монтаж на съществуващ  мълниезащитен спусък  плътно до фасадата включително и крепежни елементи със свързване към същ. мълниезащ инсталация на покрива</t>
  </si>
  <si>
    <t xml:space="preserve">Доставка и монтаж на ревизиона кутия с клема </t>
  </si>
  <si>
    <t>Направа на връзки между заземителна и мълниезащитна инсталация</t>
  </si>
  <si>
    <t xml:space="preserve">Измерване стойностите на защитното заземление от лицензирана лаборатория </t>
  </si>
  <si>
    <t>Доставка и монтаж на LED прожектор 50W на фасада IP65</t>
  </si>
  <si>
    <t>Част: Конструктивна</t>
  </si>
  <si>
    <t>Изкоп</t>
  </si>
  <si>
    <t>П. Бетон С8/10</t>
  </si>
  <si>
    <t xml:space="preserve">Бетон С20/25 </t>
  </si>
  <si>
    <t>Кофраж</t>
  </si>
  <si>
    <t>Армировка В235, В500 - Основи</t>
  </si>
  <si>
    <t>кг.</t>
  </si>
  <si>
    <t>Стълба Преодоляване покрив / покрив</t>
  </si>
  <si>
    <t>Инжекционна система за анкериране на шпилки M16</t>
  </si>
  <si>
    <t>Шпилки М16x200 (клас 8.8) (1ш+2г)</t>
  </si>
  <si>
    <t>Инжекционна система за анкериране на шпилки M12</t>
  </si>
  <si>
    <t>Шпилки М10x200 (клас 5.8) (1ш+2г)</t>
  </si>
  <si>
    <t>Стоманена конструкция - укрепване на дограма</t>
  </si>
  <si>
    <t>Шпилки М8x90 (клас 5.8) (1ш+2г)</t>
  </si>
  <si>
    <t>Пробиване на отвори Ø18-Ø20</t>
  </si>
  <si>
    <t>Пробиване на отвори Ø12</t>
  </si>
  <si>
    <t>Пробиване на отвори Ø10-12</t>
  </si>
  <si>
    <t>Всичко по част: Конструктивна</t>
  </si>
  <si>
    <t xml:space="preserve">Част: ОВК </t>
  </si>
  <si>
    <t>Демонтаж на ребрести отоплителни тела 3 реда DN65, L=2м с ед.тегло 50кг</t>
  </si>
  <si>
    <t>Демонтаж на тръбопроводи 3/4" с ед.тегло 2.15кг/м</t>
  </si>
  <si>
    <t>м.л.</t>
  </si>
  <si>
    <t>Демонтаж на спирателна арматура 3/4"</t>
  </si>
  <si>
    <t>Демонтаж на металоконструкции</t>
  </si>
  <si>
    <t>Демонтаж на покривен вентилатор 6200м3/ч  с ед.тегло 115кг, к.м.+7.9м</t>
  </si>
  <si>
    <t>Oтопление</t>
  </si>
  <si>
    <t xml:space="preserve">Доставка и монтаж на автоматични обезвъздушители за радиатори 1/2" </t>
  </si>
  <si>
    <t>Доставка и монтаж на радиаторни вентили с термостатна глава 1/2”</t>
  </si>
  <si>
    <t>Също, но секретни вентили за връщащият аншлус ½”</t>
  </si>
  <si>
    <t>Също, но секретни вентили за връщащият аншлус 3/4”</t>
  </si>
  <si>
    <t>Доставка и м-ж на стоманена тръба 1/2 "</t>
  </si>
  <si>
    <t>Доставка и м-ж на стоманена тръба 3/4"</t>
  </si>
  <si>
    <t>Доставка и м-ж на изолация с микроклетъчна структура с деб 9мм за тръба 1/2" и 3/4"</t>
  </si>
  <si>
    <t xml:space="preserve">Хидравлична проба на тръбна мрежа </t>
  </si>
  <si>
    <t>Пусково наладъчна работа на отоплителната инсталацията с брой точки</t>
  </si>
  <si>
    <t>бр.т.</t>
  </si>
  <si>
    <t>Вентилация</t>
  </si>
  <si>
    <t xml:space="preserve">Доставка и м-ж на покривен вентилатор 6200м3/ч , налягане 280Па, включително необходимите допълнителни съоръжения за изпълнението на СМР </t>
  </si>
  <si>
    <t>Единични проби на вентилатор</t>
  </si>
  <si>
    <t>Всичко по част: ОВиК</t>
  </si>
  <si>
    <r>
      <t xml:space="preserve">Доставка и монтаж на радиатори алуминиеви с </t>
    </r>
    <r>
      <rPr>
        <b/>
        <sz val="11"/>
        <rFont val="Arial"/>
        <family val="2"/>
        <charset val="204"/>
      </rPr>
      <t>6 ребра</t>
    </r>
    <r>
      <rPr>
        <sz val="11"/>
        <rFont val="Arial"/>
        <family val="2"/>
        <charset val="204"/>
      </rPr>
      <t>, с височина  между нипелите 500мм с tw = 90/70⁰С с топлинна мощност 165W за ребро, к-т с 2бр. конзоли за стена</t>
    </r>
  </si>
  <si>
    <r>
      <t xml:space="preserve">Доставка и монтаж на радиатори алуминиеви с </t>
    </r>
    <r>
      <rPr>
        <b/>
        <sz val="11"/>
        <rFont val="Arial"/>
        <family val="2"/>
        <charset val="204"/>
      </rPr>
      <t>11 ребра</t>
    </r>
    <r>
      <rPr>
        <sz val="11"/>
        <rFont val="Arial"/>
        <family val="2"/>
        <charset val="204"/>
      </rPr>
      <t>, с височина  между нипелите 500мм с tw = 90/70⁰С с топлинна мощност 165W за ребро, к-т с 2бр. конзоли за стена</t>
    </r>
  </si>
  <si>
    <t>Доставка и монтаж на захранващ кабел СВТ 3х1,5мм²</t>
  </si>
  <si>
    <r>
      <t xml:space="preserve">ОБЩА СТОЙНОСТ  ЕТАП I </t>
    </r>
    <r>
      <rPr>
        <sz val="11"/>
        <color theme="1"/>
        <rFont val="Arial"/>
        <family val="2"/>
        <charset val="204"/>
      </rPr>
      <t>(без ДДС)</t>
    </r>
    <r>
      <rPr>
        <b/>
        <sz val="11"/>
        <color theme="1"/>
        <rFont val="Arial"/>
        <family val="2"/>
        <charset val="204"/>
      </rPr>
      <t>:</t>
    </r>
  </si>
  <si>
    <t>Демонтажни работи</t>
  </si>
  <si>
    <t>Нови инсталации</t>
  </si>
  <si>
    <t>1.1</t>
  </si>
  <si>
    <t>1.2</t>
  </si>
  <si>
    <t>1.3</t>
  </si>
  <si>
    <t>1.4</t>
  </si>
  <si>
    <t>1.5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</si>
  <si>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</si>
  <si>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</si>
  <si>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</si>
  <si>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</si>
  <si>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</si>
  <si>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</si>
  <si>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</si>
  <si>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</si>
  <si>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</si>
  <si>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</si>
  <si>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2.1.11.</t>
  </si>
  <si>
    <t>2.2.1.</t>
  </si>
  <si>
    <t>2.2.2.</t>
  </si>
  <si>
    <t xml:space="preserve">Външна пожарникарска стълба по ос "8" м/у "В" "Г" </t>
  </si>
  <si>
    <t>Обратен насип</t>
  </si>
  <si>
    <r>
      <t xml:space="preserve">Полагане на топлоизолационна система (доставка и монтаж) по </t>
    </r>
    <r>
      <rPr>
        <i/>
        <sz val="11"/>
        <color theme="1"/>
        <rFont val="Arial"/>
        <family val="2"/>
        <charset val="204"/>
      </rPr>
      <t>външни стени</t>
    </r>
    <r>
      <rPr>
        <sz val="11"/>
        <color theme="1"/>
        <rFont val="Arial"/>
        <family val="2"/>
        <charset val="204"/>
      </rPr>
      <t xml:space="preserve"> - </t>
    </r>
    <r>
      <rPr>
        <i/>
        <sz val="11"/>
        <color theme="1"/>
        <rFont val="Arial"/>
        <family val="2"/>
        <charset val="204"/>
      </rPr>
      <t>противопожарни ивици</t>
    </r>
    <r>
      <rPr>
        <sz val="11"/>
        <color theme="1"/>
        <rFont val="Arial"/>
        <family val="2"/>
        <charset val="204"/>
      </rPr>
      <t xml:space="preserve"> от минерална вата с дебелина 10см, обемна плътност 100 кг/м2 и широчина 0,5м,включително шпакловка, лепилна маса, стъклофибърна (алкалоустойчива) мрежа, дюбели, грунд, мазилка и скеле</t>
    </r>
  </si>
  <si>
    <r>
      <t xml:space="preserve">Полагане на топлоизолационна система (доставка и монтаж) по </t>
    </r>
    <r>
      <rPr>
        <i/>
        <sz val="11"/>
        <color theme="1"/>
        <rFont val="Arial"/>
        <family val="2"/>
        <charset val="204"/>
      </rPr>
      <t xml:space="preserve">външни стени </t>
    </r>
    <r>
      <rPr>
        <sz val="11"/>
        <color theme="1"/>
        <rFont val="Arial"/>
        <family val="2"/>
        <charset val="204"/>
      </rPr>
      <t>от EPS, дебелина 10 см., коеф. на топлопроводимост λ=0,035W/mK, включително шпакловка, лепилна маса, стъклофибърна (алкалоустойчива) мрежа, дюбели, грунд, силикатна мазилка и скеле</t>
    </r>
  </si>
  <si>
    <r>
      <t xml:space="preserve">Полагане на топлоизолационна система (доставка и монтаж) по </t>
    </r>
    <r>
      <rPr>
        <i/>
        <sz val="11"/>
        <color theme="1"/>
        <rFont val="Arial"/>
        <family val="2"/>
        <charset val="204"/>
      </rPr>
      <t xml:space="preserve">цокъл </t>
    </r>
    <r>
      <rPr>
        <sz val="11"/>
        <color theme="1"/>
        <rFont val="Arial"/>
        <family val="2"/>
        <charset val="204"/>
      </rPr>
      <t>по външни стени от EPS, дебелина 10 см., коеф. на топлопроводимост λ=0,035W/mK, включително шпакловка, лепилна маса, стъклофибърна (алкалоустойчива) мрежа, дюбели, грунд и мозаечна мазилка</t>
    </r>
  </si>
  <si>
    <r>
      <t>Полагане на топлоизолационна система (доставка и монтаж) около прозорци и врати (</t>
    </r>
    <r>
      <rPr>
        <i/>
        <sz val="11"/>
        <color theme="1"/>
        <rFont val="Arial"/>
        <family val="2"/>
        <charset val="204"/>
      </rPr>
      <t>обръщане</t>
    </r>
    <r>
      <rPr>
        <sz val="11"/>
        <color theme="1"/>
        <rFont val="Arial"/>
        <family val="2"/>
        <charset val="204"/>
      </rPr>
      <t>) около прозорци XPS с деб. 4 см, вкл. контактен грунд, лепило,мрежа(алкалоустойчива),крепежни елементи, шпакловка и мазилка</t>
    </r>
  </si>
  <si>
    <t xml:space="preserve">Подмяна на съществуваща дограма (демонтаж и монтаж) с алуминиева дограма с коефициент на топлопреминаване = 1,7 W/m2K </t>
  </si>
  <si>
    <t>Подмяна на съществуваща дограма (демонтаж и монтаж) с ПВЦ врати с коефициент на топлопреминаване  = 1,9 W/m2K (2бр. външни врати)</t>
  </si>
  <si>
    <t>Външна противопожарна стълба</t>
  </si>
  <si>
    <t>Укрепване на дограма</t>
  </si>
  <si>
    <t>АК защита - външно противопожарни стълби</t>
  </si>
  <si>
    <t>АК защита - укрепващи профили на дограма</t>
  </si>
  <si>
    <t>1.8.</t>
  </si>
  <si>
    <t xml:space="preserve">Доставка и монтаж на LED осветително тяло  за монтаж на стена и таван 12W  3000К IP54 ( плафон/ аплик) </t>
  </si>
  <si>
    <t>77</t>
  </si>
  <si>
    <t>78</t>
  </si>
  <si>
    <t>Информационно табло</t>
  </si>
  <si>
    <t>79</t>
  </si>
  <si>
    <t>Химическа тоалетна - преносима</t>
  </si>
  <si>
    <t>Преносим контейнер за санитарно-битови нужди</t>
  </si>
  <si>
    <t>ЦЕНОВА ТАБЛИЦА</t>
  </si>
  <si>
    <t>Наименование на строително-монтажни работи - ЕТАП I</t>
  </si>
  <si>
    <t>Наименование на строително-монтажни работи - ЕТАП II</t>
  </si>
  <si>
    <r>
      <t>Част: Електро</t>
    </r>
    <r>
      <rPr>
        <sz val="11"/>
        <color theme="4" tint="-0.249977111117893"/>
        <rFont val="Arial"/>
        <family val="2"/>
        <charset val="204"/>
      </rPr>
      <t xml:space="preserve"> (съпътстващи дейности)</t>
    </r>
  </si>
  <si>
    <r>
      <t xml:space="preserve">ОБЩА СТОЙНОСТ  ЗА СТРОЕЖА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</si>
  <si>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r>
      <t xml:space="preserve">Непредвидени разходи (15%)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</si>
  <si>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r>
      <t xml:space="preserve">ОБЩА СТОЙНОСТ НА ДОГОВОРА (15%)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</si>
  <si>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t>Монтаж и демонтаж на неплътна ограда</t>
  </si>
  <si>
    <t>м</t>
  </si>
  <si>
    <r>
      <t xml:space="preserve">част ПБЗ </t>
    </r>
    <r>
      <rPr>
        <sz val="11"/>
        <color theme="4" tint="-0.249977111117893"/>
        <rFont val="Arial"/>
        <family val="2"/>
        <charset val="204"/>
      </rPr>
      <t>(I и II ЕТАП)</t>
    </r>
  </si>
  <si>
    <t>Всичко по част ПБЗ:</t>
  </si>
  <si>
    <t>евакуационно осветление</t>
  </si>
  <si>
    <r>
      <t>Доставка и монтаж на кабел тип СВТ 3х1,5мм</t>
    </r>
    <r>
      <rPr>
        <b/>
        <sz val="11"/>
        <rFont val="Calibri"/>
        <family val="2"/>
      </rPr>
      <t>²</t>
    </r>
    <r>
      <rPr>
        <b/>
        <sz val="11"/>
        <rFont val="Calibri"/>
        <family val="2"/>
        <charset val="204"/>
      </rPr>
      <t xml:space="preserve"> </t>
    </r>
  </si>
  <si>
    <t>м.</t>
  </si>
  <si>
    <t>Доставка и монтаж на предпазител 1Р 10А</t>
  </si>
  <si>
    <t>Доставка и монтаж на евакуационно осветително тяло с пиктограма стрелка с вграден източник на захранване за автономия мин. 60min</t>
  </si>
  <si>
    <t>Доставка и монтаж на евакуационно осветително тяло с  вграден източник на захранване за автономия мин. 60min</t>
  </si>
  <si>
    <r>
      <t>Реконструкция на сграда “</t>
    </r>
    <r>
      <rPr>
        <b/>
        <sz val="11"/>
        <rFont val="Arial"/>
        <family val="2"/>
        <charset val="204"/>
      </rPr>
      <t>Сгъстители</t>
    </r>
    <r>
      <rPr>
        <sz val="11"/>
        <rFont val="Arial"/>
        <family val="2"/>
        <charset val="204"/>
      </rPr>
      <t>” в ПСОВ “Кубратово”, находящa се в град  София, Столична община – район “Сердика”, поземлен имот с идентификатор: 68134.519.15] ЕТАПИ I и II</t>
    </r>
  </si>
  <si>
    <t>т</t>
  </si>
  <si>
    <t>Депониране на почистена от стъкла, демонтирана, метална дограма и метални отпадъци на посочена площадка на ПСОВ</t>
  </si>
  <si>
    <t>Оформяне на монтаж на ниша в стената</t>
  </si>
  <si>
    <t xml:space="preserve">Извозване на отпадъци от стъкло (код-17 02 02) </t>
  </si>
  <si>
    <t>Извозване на смесени отпадъци от строителство и събаряне  (код 17 09 04)</t>
  </si>
  <si>
    <t>Депониране на почистени от стъкла метални отпадъци на посочена площадка на ПСОВ</t>
  </si>
  <si>
    <t xml:space="preserve">Извозване на отпадъци от стъкло (код-17 02 02 )до депо </t>
  </si>
  <si>
    <t>Извозване на смесени отпадъци от строителство и събаряне  (код 17 09 04) до депо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</si>
</sst>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лв&quot;_-;\-* #,##0.00\ &quot;лв&quot;_-;_-* &quot;-&quot;??\ &quot;лв&quot;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11"/>
      <color theme="4" tint="-0.249977111117893"/>
      <name val="Arial"/>
      <family val="2"/>
      <charset val="204"/>
    </font>
    <font>
      <sz val="11"/>
      <color theme="4" tint="-0.249977111117893"/>
      <name val="Arial"/>
      <family val="2"/>
      <charset val="204"/>
    </font>
    <font>
      <sz val="11"/>
      <color theme="4" tint="-0.499984740745262"/>
      <name val="Arial"/>
      <family val="2"/>
      <charset val="204"/>
    </font>
    <font>
      <b/>
      <sz val="11"/>
      <name val="Calibri"/>
      <family val="2"/>
    </font>
    <font>
      <b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134">
    <xf numFmtId="0" fontId="0" fillId="0" borderId="0" xfId="0"/>
    <xf numFmtId="4" fontId="6" fillId="0" borderId="0" xfId="0" applyNumberFormat="1" applyFont="1"/>
    <xf numFmtId="0" fontId="10" fillId="0" borderId="6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/>
    <xf numFmtId="0" fontId="6" fillId="0" borderId="1" xfId="1" applyFont="1" applyFill="1" applyBorder="1"/>
    <xf numFmtId="0" fontId="5" fillId="0" borderId="1" xfId="2" applyFont="1" applyBorder="1" applyAlignment="1"/>
    <xf numFmtId="49" fontId="5" fillId="4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horizont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 wrapText="1"/>
    </xf>
    <xf numFmtId="0" fontId="5" fillId="4" borderId="1" xfId="2" applyFont="1" applyFill="1" applyBorder="1" applyAlignment="1">
      <alignment wrapText="1"/>
    </xf>
    <xf numFmtId="4" fontId="8" fillId="3" borderId="1" xfId="0" applyNumberFormat="1" applyFont="1" applyFill="1" applyBorder="1" applyAlignment="1">
      <alignment horizontal="right" indent="2"/>
    </xf>
    <xf numFmtId="4" fontId="5" fillId="0" borderId="1" xfId="0" applyNumberFormat="1" applyFont="1" applyFill="1" applyBorder="1" applyAlignment="1">
      <alignment horizontal="right" indent="2"/>
    </xf>
    <xf numFmtId="4" fontId="5" fillId="0" borderId="1" xfId="2" applyNumberFormat="1" applyFont="1" applyBorder="1" applyAlignment="1">
      <alignment horizontal="right" indent="2"/>
    </xf>
    <xf numFmtId="4" fontId="6" fillId="0" borderId="8" xfId="0" applyNumberFormat="1" applyFont="1" applyBorder="1"/>
    <xf numFmtId="4" fontId="6" fillId="0" borderId="9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/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" fontId="6" fillId="0" borderId="0" xfId="0" applyNumberFormat="1" applyFont="1" applyAlignment="1">
      <alignment wrapText="1"/>
    </xf>
    <xf numFmtId="0" fontId="8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wrapText="1"/>
    </xf>
    <xf numFmtId="4" fontId="5" fillId="3" borderId="1" xfId="0" applyNumberFormat="1" applyFont="1" applyFill="1" applyBorder="1" applyAlignment="1">
      <alignment horizontal="right" indent="2"/>
    </xf>
    <xf numFmtId="4" fontId="5" fillId="3" borderId="8" xfId="0" applyNumberFormat="1" applyFont="1" applyFill="1" applyBorder="1"/>
    <xf numFmtId="0" fontId="6" fillId="0" borderId="0" xfId="0" applyFont="1" applyFill="1"/>
    <xf numFmtId="0" fontId="5" fillId="0" borderId="1" xfId="0" applyFont="1" applyFill="1" applyBorder="1"/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4" fontId="10" fillId="5" borderId="1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0" fontId="6" fillId="0" borderId="1" xfId="3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indent="4"/>
    </xf>
    <xf numFmtId="4" fontId="5" fillId="3" borderId="1" xfId="0" applyNumberFormat="1" applyFont="1" applyFill="1" applyBorder="1"/>
    <xf numFmtId="0" fontId="5" fillId="4" borderId="1" xfId="2" applyFont="1" applyFill="1" applyBorder="1" applyAlignment="1">
      <alignment horizontal="left" wrapText="1"/>
    </xf>
    <xf numFmtId="49" fontId="8" fillId="4" borderId="1" xfId="2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right" indent="1"/>
    </xf>
    <xf numFmtId="4" fontId="5" fillId="3" borderId="1" xfId="0" applyNumberFormat="1" applyFont="1" applyFill="1" applyBorder="1" applyAlignment="1">
      <alignment horizontal="right" indent="1"/>
    </xf>
    <xf numFmtId="0" fontId="6" fillId="0" borderId="1" xfId="0" applyFont="1" applyBorder="1" applyAlignment="1">
      <alignment horizontal="left" vertical="center" indent="4"/>
    </xf>
    <xf numFmtId="0" fontId="6" fillId="0" borderId="1" xfId="0" applyFont="1" applyBorder="1" applyAlignment="1">
      <alignment horizontal="left" indent="4"/>
    </xf>
    <xf numFmtId="0" fontId="6" fillId="0" borderId="1" xfId="3" applyFont="1" applyFill="1" applyBorder="1" applyAlignment="1">
      <alignment horizontal="left" vertical="center" indent="4"/>
    </xf>
    <xf numFmtId="0" fontId="5" fillId="0" borderId="1" xfId="0" applyFont="1" applyFill="1" applyBorder="1" applyAlignment="1">
      <alignment horizontal="left" vertical="center" indent="4"/>
    </xf>
    <xf numFmtId="0" fontId="5" fillId="0" borderId="1" xfId="0" applyFont="1" applyBorder="1" applyAlignment="1">
      <alignment horizontal="left" vertical="center" indent="4"/>
    </xf>
    <xf numFmtId="49" fontId="5" fillId="4" borderId="1" xfId="2" applyNumberFormat="1" applyFont="1" applyFill="1" applyBorder="1" applyAlignment="1">
      <alignment horizontal="left" vertical="top" indent="4"/>
    </xf>
    <xf numFmtId="49" fontId="5" fillId="4" borderId="1" xfId="2" applyNumberFormat="1" applyFont="1" applyFill="1" applyBorder="1" applyAlignment="1">
      <alignment horizontal="left" vertical="center" indent="4"/>
    </xf>
    <xf numFmtId="0" fontId="5" fillId="4" borderId="1" xfId="2" applyNumberFormat="1" applyFont="1" applyFill="1" applyBorder="1" applyAlignment="1">
      <alignment horizontal="left" vertical="top" indent="8"/>
    </xf>
    <xf numFmtId="4" fontId="10" fillId="5" borderId="1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right" vertical="center" indent="1"/>
    </xf>
    <xf numFmtId="4" fontId="6" fillId="0" borderId="1" xfId="0" applyNumberFormat="1" applyFont="1" applyBorder="1" applyAlignment="1">
      <alignment horizontal="right" indent="1"/>
    </xf>
    <xf numFmtId="4" fontId="5" fillId="0" borderId="1" xfId="0" applyNumberFormat="1" applyFont="1" applyBorder="1" applyAlignment="1">
      <alignment horizontal="right" vertical="center" indent="1"/>
    </xf>
    <xf numFmtId="4" fontId="5" fillId="2" borderId="1" xfId="0" applyNumberFormat="1" applyFont="1" applyFill="1" applyBorder="1" applyAlignment="1">
      <alignment horizontal="right" vertical="center" indent="1"/>
    </xf>
    <xf numFmtId="4" fontId="5" fillId="0" borderId="1" xfId="0" applyNumberFormat="1" applyFont="1" applyFill="1" applyBorder="1" applyAlignment="1">
      <alignment horizontal="right" vertical="center" indent="1"/>
    </xf>
    <xf numFmtId="4" fontId="4" fillId="0" borderId="1" xfId="2" applyNumberFormat="1" applyFont="1" applyFill="1" applyBorder="1" applyAlignment="1">
      <alignment horizontal="right" vertical="center" indent="1"/>
    </xf>
    <xf numFmtId="4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/>
    <xf numFmtId="4" fontId="10" fillId="0" borderId="6" xfId="0" applyNumberFormat="1" applyFont="1" applyFill="1" applyBorder="1" applyAlignment="1">
      <alignment horizontal="right" vertical="center" indent="1"/>
    </xf>
    <xf numFmtId="4" fontId="10" fillId="0" borderId="6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indent="5"/>
    </xf>
    <xf numFmtId="4" fontId="10" fillId="0" borderId="8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center" indent="5"/>
    </xf>
    <xf numFmtId="0" fontId="6" fillId="0" borderId="2" xfId="0" applyFont="1" applyBorder="1" applyAlignment="1">
      <alignment horizontal="left" indent="5"/>
    </xf>
    <xf numFmtId="0" fontId="6" fillId="0" borderId="2" xfId="0" applyFont="1" applyFill="1" applyBorder="1"/>
    <xf numFmtId="4" fontId="6" fillId="0" borderId="8" xfId="0" applyNumberFormat="1" applyFont="1" applyFill="1" applyBorder="1"/>
    <xf numFmtId="0" fontId="5" fillId="0" borderId="2" xfId="0" applyFont="1" applyFill="1" applyBorder="1" applyAlignment="1">
      <alignment horizontal="left" vertical="center" indent="5"/>
    </xf>
    <xf numFmtId="0" fontId="6" fillId="0" borderId="2" xfId="0" applyFont="1" applyBorder="1" applyAlignment="1">
      <alignment horizontal="left" vertical="center" indent="5"/>
    </xf>
    <xf numFmtId="4" fontId="6" fillId="0" borderId="0" xfId="0" applyNumberFormat="1" applyFont="1" applyAlignment="1">
      <alignment horizontal="right" wrapText="1" indent="2"/>
    </xf>
    <xf numFmtId="4" fontId="10" fillId="5" borderId="11" xfId="0" applyNumberFormat="1" applyFont="1" applyFill="1" applyBorder="1" applyAlignment="1">
      <alignment horizontal="right" vertical="center" indent="2"/>
    </xf>
    <xf numFmtId="4" fontId="10" fillId="0" borderId="1" xfId="0" applyNumberFormat="1" applyFont="1" applyFill="1" applyBorder="1" applyAlignment="1">
      <alignment horizontal="right" vertical="center" indent="2"/>
    </xf>
    <xf numFmtId="4" fontId="6" fillId="0" borderId="1" xfId="0" applyNumberFormat="1" applyFont="1" applyBorder="1" applyAlignment="1">
      <alignment horizontal="right" indent="2"/>
    </xf>
    <xf numFmtId="4" fontId="6" fillId="0" borderId="1" xfId="3" applyNumberFormat="1" applyFont="1" applyFill="1" applyBorder="1" applyAlignment="1">
      <alignment horizontal="right" vertical="center" indent="2"/>
    </xf>
    <xf numFmtId="4" fontId="8" fillId="3" borderId="1" xfId="0" applyNumberFormat="1" applyFont="1" applyFill="1" applyBorder="1" applyAlignment="1">
      <alignment horizontal="right" vertical="center" indent="2"/>
    </xf>
    <xf numFmtId="4" fontId="5" fillId="0" borderId="1" xfId="0" applyNumberFormat="1" applyFont="1" applyFill="1" applyBorder="1" applyAlignment="1">
      <alignment horizontal="right" vertical="center" indent="2"/>
    </xf>
    <xf numFmtId="4" fontId="5" fillId="0" borderId="1" xfId="0" applyNumberFormat="1" applyFont="1" applyBorder="1" applyAlignment="1">
      <alignment horizontal="right" vertical="center" indent="2"/>
    </xf>
    <xf numFmtId="4" fontId="5" fillId="4" borderId="1" xfId="2" applyNumberFormat="1" applyFont="1" applyFill="1" applyBorder="1" applyAlignment="1">
      <alignment horizontal="right" indent="2"/>
    </xf>
    <xf numFmtId="4" fontId="6" fillId="0" borderId="0" xfId="0" applyNumberFormat="1" applyFont="1" applyAlignment="1">
      <alignment horizontal="right" indent="2"/>
    </xf>
    <xf numFmtId="0" fontId="7" fillId="0" borderId="1" xfId="0" applyFont="1" applyBorder="1" applyAlignment="1">
      <alignment horizontal="right"/>
    </xf>
    <xf numFmtId="0" fontId="7" fillId="0" borderId="0" xfId="0" applyFont="1" applyAlignment="1">
      <alignment horizontal="center"/>
    </xf>
    <xf numFmtId="4" fontId="6" fillId="3" borderId="1" xfId="0" applyNumberFormat="1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/>
    </xf>
    <xf numFmtId="0" fontId="6" fillId="0" borderId="16" xfId="0" applyFont="1" applyBorder="1" applyAlignment="1">
      <alignment horizontal="left" indent="5"/>
    </xf>
    <xf numFmtId="0" fontId="6" fillId="0" borderId="17" xfId="0" applyFont="1" applyBorder="1"/>
    <xf numFmtId="4" fontId="6" fillId="0" borderId="17" xfId="0" applyNumberFormat="1" applyFont="1" applyBorder="1" applyAlignment="1">
      <alignment horizontal="right" indent="1"/>
    </xf>
    <xf numFmtId="4" fontId="7" fillId="0" borderId="17" xfId="0" applyNumberFormat="1" applyFont="1" applyBorder="1" applyAlignment="1">
      <alignment horizontal="right"/>
    </xf>
    <xf numFmtId="4" fontId="6" fillId="0" borderId="18" xfId="0" applyNumberFormat="1" applyFont="1" applyBorder="1"/>
    <xf numFmtId="0" fontId="6" fillId="0" borderId="17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 applyBorder="1"/>
    <xf numFmtId="0" fontId="14" fillId="0" borderId="1" xfId="1" applyFont="1" applyFill="1" applyBorder="1" applyAlignment="1">
      <alignment horizontal="center"/>
    </xf>
    <xf numFmtId="0" fontId="6" fillId="0" borderId="1" xfId="0" quotePrefix="1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vertical="center"/>
    </xf>
    <xf numFmtId="4" fontId="6" fillId="0" borderId="19" xfId="0" applyNumberFormat="1" applyFont="1" applyBorder="1"/>
    <xf numFmtId="4" fontId="6" fillId="0" borderId="12" xfId="0" applyNumberFormat="1" applyFont="1" applyBorder="1"/>
    <xf numFmtId="0" fontId="5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" xfId="0" applyFont="1" applyBorder="1" applyAlignment="1">
      <alignment horizontal="right"/>
    </xf>
  </cellXfs>
  <cellStyles count="5">
    <cellStyle name="Currency 2" xfId="4"/>
    <cellStyle name="Normal" xfId="0" builtinId="0"/>
    <cellStyle name="Normal 2" xfId="3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7"/>
  <sheetViews>
    <sheetView tabSelected="1" topLeftCell="A106" workbookViewId="0">
      <selection activeCell="G155" sqref="G155"/>
    </sheetView>
  </sheetViews>
  <sheetFormatPr defaultRowHeight="14.25" x14ac:dyDescent="0.2"/>
  <cols>
    <col min="1" max="1" width="3.7109375" style="4" customWidth="1"/>
    <col min="2" max="2" width="14.85546875" style="4" bestFit="1" customWidth="1"/>
    <col min="3" max="3" width="61.28515625" style="26" customWidth="1"/>
    <col min="4" max="4" width="11" style="5" customWidth="1"/>
    <col min="5" max="5" width="13.5703125" style="102" bestFit="1" customWidth="1"/>
    <col min="6" max="6" width="9.42578125" style="1" bestFit="1" customWidth="1"/>
    <col min="7" max="7" width="11.85546875" style="1" bestFit="1" customWidth="1"/>
    <col min="8" max="16384" width="9.140625" style="4"/>
  </cols>
  <sheetData>
    <row r="1" spans="2:7" ht="15" x14ac:dyDescent="0.25">
      <c r="C1" s="104" t="s">
        <v>174</v>
      </c>
    </row>
    <row r="3" spans="2:7" ht="30.75" customHeight="1" x14ac:dyDescent="0.2">
      <c r="B3" s="22" t="s">
        <v>0</v>
      </c>
      <c r="C3" s="127" t="s">
        <v>191</v>
      </c>
      <c r="D3" s="127"/>
      <c r="E3" s="127"/>
      <c r="F3" s="127"/>
      <c r="G3" s="127"/>
    </row>
    <row r="4" spans="2:7" ht="15.75" thickBot="1" x14ac:dyDescent="0.3">
      <c r="B4" s="23"/>
      <c r="D4" s="28"/>
      <c r="E4" s="93"/>
      <c r="F4" s="29"/>
      <c r="G4" s="29"/>
    </row>
    <row r="5" spans="2:7" ht="45" customHeight="1" x14ac:dyDescent="0.2">
      <c r="B5" s="38" t="s">
        <v>1</v>
      </c>
      <c r="C5" s="39" t="s">
        <v>175</v>
      </c>
      <c r="D5" s="39" t="s">
        <v>2</v>
      </c>
      <c r="E5" s="94" t="s">
        <v>3</v>
      </c>
      <c r="F5" s="63" t="s">
        <v>4</v>
      </c>
      <c r="G5" s="40" t="s">
        <v>5</v>
      </c>
    </row>
    <row r="6" spans="2:7" ht="15" x14ac:dyDescent="0.2">
      <c r="B6" s="41"/>
      <c r="C6" s="8"/>
      <c r="D6" s="42"/>
      <c r="E6" s="95"/>
      <c r="F6" s="43"/>
      <c r="G6" s="43"/>
    </row>
    <row r="7" spans="2:7" ht="15" x14ac:dyDescent="0.2">
      <c r="B7" s="41"/>
      <c r="C7" s="106" t="s">
        <v>6</v>
      </c>
      <c r="D7" s="42"/>
      <c r="E7" s="95"/>
      <c r="F7" s="43"/>
      <c r="G7" s="43"/>
    </row>
    <row r="8" spans="2:7" ht="15" x14ac:dyDescent="0.25">
      <c r="B8" s="49">
        <v>1</v>
      </c>
      <c r="C8" s="27" t="s">
        <v>33</v>
      </c>
      <c r="D8" s="30"/>
      <c r="E8" s="17"/>
      <c r="F8" s="44"/>
      <c r="G8" s="44"/>
    </row>
    <row r="9" spans="2:7" x14ac:dyDescent="0.2">
      <c r="B9" s="55" t="s">
        <v>7</v>
      </c>
      <c r="C9" s="45" t="s">
        <v>8</v>
      </c>
      <c r="D9" s="46" t="s">
        <v>9</v>
      </c>
      <c r="E9" s="96">
        <v>131.01</v>
      </c>
      <c r="F9" s="47"/>
      <c r="G9" s="47">
        <f>ROUND(E9*F9,2)</f>
        <v>0</v>
      </c>
    </row>
    <row r="10" spans="2:7" x14ac:dyDescent="0.2">
      <c r="B10" s="55" t="s">
        <v>10</v>
      </c>
      <c r="C10" s="45" t="s">
        <v>11</v>
      </c>
      <c r="D10" s="46" t="s">
        <v>12</v>
      </c>
      <c r="E10" s="96">
        <v>21.3</v>
      </c>
      <c r="F10" s="47"/>
      <c r="G10" s="47">
        <f t="shared" ref="G10:G25" si="0">ROUND(E10*F10,2)</f>
        <v>0</v>
      </c>
    </row>
    <row r="11" spans="2:7" ht="27.75" customHeight="1" x14ac:dyDescent="0.2">
      <c r="B11" s="55" t="s">
        <v>13</v>
      </c>
      <c r="C11" s="45" t="s">
        <v>14</v>
      </c>
      <c r="D11" s="46" t="s">
        <v>12</v>
      </c>
      <c r="E11" s="96">
        <v>21.3</v>
      </c>
      <c r="F11" s="47"/>
      <c r="G11" s="47">
        <f t="shared" si="0"/>
        <v>0</v>
      </c>
    </row>
    <row r="12" spans="2:7" ht="72" customHeight="1" x14ac:dyDescent="0.2">
      <c r="B12" s="55" t="s">
        <v>15</v>
      </c>
      <c r="C12" s="45" t="s">
        <v>159</v>
      </c>
      <c r="D12" s="46" t="s">
        <v>12</v>
      </c>
      <c r="E12" s="96">
        <v>333.63</v>
      </c>
      <c r="F12" s="47"/>
      <c r="G12" s="47">
        <f t="shared" si="0"/>
        <v>0</v>
      </c>
    </row>
    <row r="13" spans="2:7" ht="70.5" customHeight="1" x14ac:dyDescent="0.2">
      <c r="B13" s="55" t="s">
        <v>56</v>
      </c>
      <c r="C13" s="45" t="s">
        <v>157</v>
      </c>
      <c r="D13" s="46" t="s">
        <v>9</v>
      </c>
      <c r="E13" s="96">
        <v>629.77</v>
      </c>
      <c r="F13" s="47"/>
      <c r="G13" s="47">
        <f t="shared" si="0"/>
        <v>0</v>
      </c>
    </row>
    <row r="14" spans="2:7" ht="87" customHeight="1" x14ac:dyDescent="0.2">
      <c r="B14" s="55" t="s">
        <v>57</v>
      </c>
      <c r="C14" s="45" t="s">
        <v>156</v>
      </c>
      <c r="D14" s="46" t="s">
        <v>9</v>
      </c>
      <c r="E14" s="96">
        <v>9.0500000000000007</v>
      </c>
      <c r="F14" s="47"/>
      <c r="G14" s="47">
        <f t="shared" si="0"/>
        <v>0</v>
      </c>
    </row>
    <row r="15" spans="2:7" ht="70.5" customHeight="1" x14ac:dyDescent="0.2">
      <c r="B15" s="55" t="s">
        <v>58</v>
      </c>
      <c r="C15" s="45" t="s">
        <v>158</v>
      </c>
      <c r="D15" s="46" t="s">
        <v>9</v>
      </c>
      <c r="E15" s="96">
        <v>16.21</v>
      </c>
      <c r="F15" s="47"/>
      <c r="G15" s="47">
        <f t="shared" si="0"/>
        <v>0</v>
      </c>
    </row>
    <row r="16" spans="2:7" ht="15" x14ac:dyDescent="0.25">
      <c r="B16" s="49">
        <v>2</v>
      </c>
      <c r="C16" s="27" t="s">
        <v>16</v>
      </c>
      <c r="D16" s="30"/>
      <c r="E16" s="17"/>
      <c r="F16" s="44"/>
      <c r="G16" s="44"/>
    </row>
    <row r="17" spans="2:7" ht="42.75" x14ac:dyDescent="0.2">
      <c r="B17" s="55" t="s">
        <v>17</v>
      </c>
      <c r="C17" s="45" t="s">
        <v>160</v>
      </c>
      <c r="D17" s="46" t="s">
        <v>9</v>
      </c>
      <c r="E17" s="96">
        <v>175.33</v>
      </c>
      <c r="F17" s="47"/>
      <c r="G17" s="47">
        <f t="shared" si="0"/>
        <v>0</v>
      </c>
    </row>
    <row r="18" spans="2:7" ht="42.75" x14ac:dyDescent="0.2">
      <c r="B18" s="55" t="s">
        <v>20</v>
      </c>
      <c r="C18" s="45" t="s">
        <v>161</v>
      </c>
      <c r="D18" s="46" t="s">
        <v>9</v>
      </c>
      <c r="E18" s="96">
        <v>5.28</v>
      </c>
      <c r="F18" s="47"/>
      <c r="G18" s="47">
        <f t="shared" si="0"/>
        <v>0</v>
      </c>
    </row>
    <row r="19" spans="2:7" ht="45" customHeight="1" x14ac:dyDescent="0.2">
      <c r="B19" s="55" t="s">
        <v>22</v>
      </c>
      <c r="C19" s="45" t="s">
        <v>18</v>
      </c>
      <c r="D19" s="46" t="s">
        <v>19</v>
      </c>
      <c r="E19" s="96">
        <v>4.4400000000000004</v>
      </c>
      <c r="F19" s="47"/>
      <c r="G19" s="47">
        <f t="shared" si="0"/>
        <v>0</v>
      </c>
    </row>
    <row r="20" spans="2:7" x14ac:dyDescent="0.2">
      <c r="B20" s="55" t="s">
        <v>24</v>
      </c>
      <c r="C20" s="45" t="s">
        <v>21</v>
      </c>
      <c r="D20" s="46" t="s">
        <v>12</v>
      </c>
      <c r="E20" s="96">
        <v>167.94</v>
      </c>
      <c r="F20" s="47"/>
      <c r="G20" s="47">
        <f t="shared" si="0"/>
        <v>0</v>
      </c>
    </row>
    <row r="21" spans="2:7" ht="28.5" x14ac:dyDescent="0.2">
      <c r="B21" s="55" t="s">
        <v>26</v>
      </c>
      <c r="C21" s="45" t="s">
        <v>23</v>
      </c>
      <c r="D21" s="46" t="s">
        <v>12</v>
      </c>
      <c r="E21" s="96">
        <v>118.37</v>
      </c>
      <c r="F21" s="47"/>
      <c r="G21" s="47">
        <f t="shared" si="0"/>
        <v>0</v>
      </c>
    </row>
    <row r="22" spans="2:7" ht="28.5" x14ac:dyDescent="0.2">
      <c r="B22" s="55" t="s">
        <v>59</v>
      </c>
      <c r="C22" s="45" t="s">
        <v>25</v>
      </c>
      <c r="D22" s="46" t="s">
        <v>12</v>
      </c>
      <c r="E22" s="96">
        <v>112.6</v>
      </c>
      <c r="F22" s="47"/>
      <c r="G22" s="47">
        <f t="shared" si="0"/>
        <v>0</v>
      </c>
    </row>
    <row r="23" spans="2:7" ht="28.5" x14ac:dyDescent="0.2">
      <c r="B23" s="55" t="s">
        <v>60</v>
      </c>
      <c r="C23" s="45" t="s">
        <v>27</v>
      </c>
      <c r="D23" s="46" t="s">
        <v>12</v>
      </c>
      <c r="E23" s="96">
        <v>114.34</v>
      </c>
      <c r="F23" s="47"/>
      <c r="G23" s="47">
        <f t="shared" si="0"/>
        <v>0</v>
      </c>
    </row>
    <row r="24" spans="2:7" ht="15" x14ac:dyDescent="0.25">
      <c r="B24" s="49">
        <v>3</v>
      </c>
      <c r="C24" s="27" t="s">
        <v>28</v>
      </c>
      <c r="D24" s="30"/>
      <c r="E24" s="17"/>
      <c r="F24" s="44"/>
      <c r="G24" s="44"/>
    </row>
    <row r="25" spans="2:7" ht="28.5" x14ac:dyDescent="0.2">
      <c r="B25" s="55" t="s">
        <v>29</v>
      </c>
      <c r="C25" s="45" t="s">
        <v>30</v>
      </c>
      <c r="D25" s="46" t="s">
        <v>9</v>
      </c>
      <c r="E25" s="96">
        <v>82.95</v>
      </c>
      <c r="F25" s="47"/>
      <c r="G25" s="47">
        <f t="shared" si="0"/>
        <v>0</v>
      </c>
    </row>
    <row r="26" spans="2:7" ht="15" x14ac:dyDescent="0.25">
      <c r="B26" s="55"/>
      <c r="C26" s="45"/>
      <c r="D26" s="46"/>
      <c r="E26" s="96"/>
      <c r="F26" s="78" t="s">
        <v>54</v>
      </c>
      <c r="G26" s="47">
        <f>SUM(G9:G25)</f>
        <v>0</v>
      </c>
    </row>
    <row r="27" spans="2:7" ht="15" x14ac:dyDescent="0.25">
      <c r="B27" s="55"/>
      <c r="C27" s="45"/>
      <c r="D27" s="46"/>
      <c r="E27" s="96"/>
      <c r="F27" s="78"/>
      <c r="G27" s="47"/>
    </row>
    <row r="28" spans="2:7" ht="15" x14ac:dyDescent="0.2">
      <c r="B28" s="56"/>
      <c r="C28" s="106" t="s">
        <v>90</v>
      </c>
      <c r="D28" s="32"/>
      <c r="E28" s="18"/>
      <c r="F28" s="47"/>
      <c r="G28" s="47"/>
    </row>
    <row r="29" spans="2:7" x14ac:dyDescent="0.2">
      <c r="B29" s="56"/>
      <c r="C29" s="107" t="s">
        <v>162</v>
      </c>
      <c r="D29" s="32"/>
      <c r="E29" s="18"/>
      <c r="F29" s="47"/>
      <c r="G29" s="47"/>
    </row>
    <row r="30" spans="2:7" x14ac:dyDescent="0.2">
      <c r="B30" s="57">
        <v>1</v>
      </c>
      <c r="C30" s="48" t="s">
        <v>91</v>
      </c>
      <c r="D30" s="14" t="s">
        <v>19</v>
      </c>
      <c r="E30" s="97">
        <v>2.5</v>
      </c>
      <c r="F30" s="47"/>
      <c r="G30" s="47">
        <f t="shared" ref="G30:G49" si="1">ROUND(E30*F30,2)</f>
        <v>0</v>
      </c>
    </row>
    <row r="31" spans="2:7" x14ac:dyDescent="0.2">
      <c r="B31" s="57">
        <v>2</v>
      </c>
      <c r="C31" s="15" t="s">
        <v>155</v>
      </c>
      <c r="D31" s="14" t="s">
        <v>19</v>
      </c>
      <c r="E31" s="97">
        <v>2.1160000000000001</v>
      </c>
      <c r="F31" s="47"/>
      <c r="G31" s="47">
        <f t="shared" si="1"/>
        <v>0</v>
      </c>
    </row>
    <row r="32" spans="2:7" x14ac:dyDescent="0.2">
      <c r="B32" s="57">
        <v>3</v>
      </c>
      <c r="C32" s="15" t="s">
        <v>92</v>
      </c>
      <c r="D32" s="14" t="s">
        <v>19</v>
      </c>
      <c r="E32" s="97">
        <v>0.15</v>
      </c>
      <c r="F32" s="47"/>
      <c r="G32" s="47">
        <f t="shared" si="1"/>
        <v>0</v>
      </c>
    </row>
    <row r="33" spans="2:7" x14ac:dyDescent="0.2">
      <c r="B33" s="57">
        <v>4</v>
      </c>
      <c r="C33" s="9" t="s">
        <v>93</v>
      </c>
      <c r="D33" s="14" t="s">
        <v>19</v>
      </c>
      <c r="E33" s="97">
        <v>0.4</v>
      </c>
      <c r="F33" s="47"/>
      <c r="G33" s="47">
        <f t="shared" si="1"/>
        <v>0</v>
      </c>
    </row>
    <row r="34" spans="2:7" x14ac:dyDescent="0.2">
      <c r="B34" s="57">
        <v>5</v>
      </c>
      <c r="C34" s="9" t="s">
        <v>94</v>
      </c>
      <c r="D34" s="14" t="s">
        <v>9</v>
      </c>
      <c r="E34" s="97">
        <v>1.6</v>
      </c>
      <c r="F34" s="47"/>
      <c r="G34" s="47">
        <f t="shared" si="1"/>
        <v>0</v>
      </c>
    </row>
    <row r="35" spans="2:7" x14ac:dyDescent="0.2">
      <c r="B35" s="57">
        <v>6</v>
      </c>
      <c r="C35" s="9" t="s">
        <v>95</v>
      </c>
      <c r="D35" s="14" t="s">
        <v>96</v>
      </c>
      <c r="E35" s="97">
        <v>33</v>
      </c>
      <c r="F35" s="47"/>
      <c r="G35" s="47">
        <f t="shared" si="1"/>
        <v>0</v>
      </c>
    </row>
    <row r="36" spans="2:7" x14ac:dyDescent="0.2">
      <c r="B36" s="57">
        <v>7</v>
      </c>
      <c r="C36" s="33" t="s">
        <v>154</v>
      </c>
      <c r="D36" s="14" t="s">
        <v>96</v>
      </c>
      <c r="E36" s="97">
        <v>379.2</v>
      </c>
      <c r="F36" s="47"/>
      <c r="G36" s="47">
        <f t="shared" si="1"/>
        <v>0</v>
      </c>
    </row>
    <row r="37" spans="2:7" x14ac:dyDescent="0.2">
      <c r="B37" s="57">
        <v>8</v>
      </c>
      <c r="C37" s="33" t="s">
        <v>97</v>
      </c>
      <c r="D37" s="14" t="s">
        <v>96</v>
      </c>
      <c r="E37" s="97">
        <v>130.1</v>
      </c>
      <c r="F37" s="47"/>
      <c r="G37" s="47">
        <f t="shared" si="1"/>
        <v>0</v>
      </c>
    </row>
    <row r="38" spans="2:7" x14ac:dyDescent="0.2">
      <c r="B38" s="57">
        <v>9</v>
      </c>
      <c r="C38" s="9" t="s">
        <v>104</v>
      </c>
      <c r="D38" s="14" t="s">
        <v>32</v>
      </c>
      <c r="E38" s="97">
        <v>16</v>
      </c>
      <c r="F38" s="47"/>
      <c r="G38" s="47">
        <f t="shared" si="1"/>
        <v>0</v>
      </c>
    </row>
    <row r="39" spans="2:7" x14ac:dyDescent="0.2">
      <c r="B39" s="57">
        <v>10</v>
      </c>
      <c r="C39" s="33" t="s">
        <v>98</v>
      </c>
      <c r="D39" s="14" t="s">
        <v>32</v>
      </c>
      <c r="E39" s="97">
        <v>16</v>
      </c>
      <c r="F39" s="47"/>
      <c r="G39" s="47">
        <f t="shared" si="1"/>
        <v>0</v>
      </c>
    </row>
    <row r="40" spans="2:7" x14ac:dyDescent="0.2">
      <c r="B40" s="57">
        <v>11</v>
      </c>
      <c r="C40" s="9" t="s">
        <v>99</v>
      </c>
      <c r="D40" s="14" t="s">
        <v>32</v>
      </c>
      <c r="E40" s="97">
        <v>16</v>
      </c>
      <c r="F40" s="47"/>
      <c r="G40" s="47">
        <f t="shared" si="1"/>
        <v>0</v>
      </c>
    </row>
    <row r="41" spans="2:7" ht="15" x14ac:dyDescent="0.25">
      <c r="B41" s="57">
        <v>18</v>
      </c>
      <c r="C41" s="9" t="s">
        <v>164</v>
      </c>
      <c r="D41" s="14" t="s">
        <v>32</v>
      </c>
      <c r="E41" s="97">
        <v>2</v>
      </c>
      <c r="F41" s="78"/>
      <c r="G41" s="47">
        <f t="shared" si="1"/>
        <v>0</v>
      </c>
    </row>
    <row r="42" spans="2:7" ht="15" x14ac:dyDescent="0.25">
      <c r="B42" s="57"/>
      <c r="C42" s="108" t="s">
        <v>163</v>
      </c>
      <c r="D42" s="14"/>
      <c r="E42" s="97"/>
      <c r="F42" s="78"/>
      <c r="G42" s="47"/>
    </row>
    <row r="43" spans="2:7" x14ac:dyDescent="0.2">
      <c r="B43" s="57">
        <v>12</v>
      </c>
      <c r="C43" s="9" t="s">
        <v>105</v>
      </c>
      <c r="D43" s="14" t="s">
        <v>32</v>
      </c>
      <c r="E43" s="97">
        <v>40</v>
      </c>
      <c r="F43" s="47"/>
      <c r="G43" s="47">
        <f t="shared" si="1"/>
        <v>0</v>
      </c>
    </row>
    <row r="44" spans="2:7" x14ac:dyDescent="0.2">
      <c r="B44" s="57">
        <v>13</v>
      </c>
      <c r="C44" s="33" t="s">
        <v>100</v>
      </c>
      <c r="D44" s="14" t="s">
        <v>32</v>
      </c>
      <c r="E44" s="97">
        <v>40</v>
      </c>
      <c r="F44" s="47"/>
      <c r="G44" s="47">
        <f t="shared" si="1"/>
        <v>0</v>
      </c>
    </row>
    <row r="45" spans="2:7" x14ac:dyDescent="0.2">
      <c r="B45" s="57">
        <v>14</v>
      </c>
      <c r="C45" s="9" t="s">
        <v>101</v>
      </c>
      <c r="D45" s="14" t="s">
        <v>32</v>
      </c>
      <c r="E45" s="97">
        <v>40</v>
      </c>
      <c r="F45" s="47"/>
      <c r="G45" s="47">
        <f t="shared" si="1"/>
        <v>0</v>
      </c>
    </row>
    <row r="46" spans="2:7" x14ac:dyDescent="0.2">
      <c r="B46" s="57">
        <v>15</v>
      </c>
      <c r="C46" s="33" t="s">
        <v>102</v>
      </c>
      <c r="D46" s="14" t="s">
        <v>96</v>
      </c>
      <c r="E46" s="97">
        <v>114.4</v>
      </c>
      <c r="F46" s="47"/>
      <c r="G46" s="47">
        <f t="shared" si="1"/>
        <v>0</v>
      </c>
    </row>
    <row r="47" spans="2:7" x14ac:dyDescent="0.2">
      <c r="B47" s="57">
        <v>16</v>
      </c>
      <c r="C47" s="9" t="s">
        <v>106</v>
      </c>
      <c r="D47" s="14" t="s">
        <v>32</v>
      </c>
      <c r="E47" s="97">
        <v>64</v>
      </c>
      <c r="F47" s="47"/>
      <c r="G47" s="47">
        <f t="shared" si="1"/>
        <v>0</v>
      </c>
    </row>
    <row r="48" spans="2:7" x14ac:dyDescent="0.2">
      <c r="B48" s="57">
        <v>17</v>
      </c>
      <c r="C48" s="9" t="s">
        <v>103</v>
      </c>
      <c r="D48" s="14" t="s">
        <v>32</v>
      </c>
      <c r="E48" s="97">
        <v>64</v>
      </c>
      <c r="F48" s="47"/>
      <c r="G48" s="47">
        <f t="shared" si="1"/>
        <v>0</v>
      </c>
    </row>
    <row r="49" spans="2:7" ht="15" x14ac:dyDescent="0.25">
      <c r="B49" s="57">
        <v>19</v>
      </c>
      <c r="C49" s="9" t="s">
        <v>165</v>
      </c>
      <c r="D49" s="14" t="s">
        <v>32</v>
      </c>
      <c r="E49" s="97">
        <v>1</v>
      </c>
      <c r="F49" s="78"/>
      <c r="G49" s="47">
        <f t="shared" si="1"/>
        <v>0</v>
      </c>
    </row>
    <row r="50" spans="2:7" s="36" customFormat="1" ht="15" x14ac:dyDescent="0.25">
      <c r="B50" s="55"/>
      <c r="C50" s="45"/>
      <c r="D50" s="46"/>
      <c r="E50" s="96"/>
      <c r="F50" s="78" t="s">
        <v>107</v>
      </c>
      <c r="G50" s="47">
        <f>SUM(G30:G49)</f>
        <v>0</v>
      </c>
    </row>
    <row r="51" spans="2:7" ht="15" x14ac:dyDescent="0.25">
      <c r="B51" s="55"/>
      <c r="C51" s="45"/>
      <c r="D51" s="46"/>
      <c r="E51" s="96"/>
      <c r="F51" s="78"/>
      <c r="G51" s="47"/>
    </row>
    <row r="52" spans="2:7" ht="15" x14ac:dyDescent="0.2">
      <c r="B52" s="58"/>
      <c r="C52" s="106" t="s">
        <v>177</v>
      </c>
      <c r="D52" s="37"/>
      <c r="E52" s="18"/>
      <c r="F52" s="80"/>
      <c r="G52" s="81"/>
    </row>
    <row r="53" spans="2:7" ht="15" x14ac:dyDescent="0.2">
      <c r="B53" s="49">
        <v>1</v>
      </c>
      <c r="C53" s="30" t="s">
        <v>33</v>
      </c>
      <c r="D53" s="30"/>
      <c r="E53" s="98"/>
      <c r="F53" s="105"/>
      <c r="G53" s="105"/>
    </row>
    <row r="54" spans="2:7" ht="28.5" x14ac:dyDescent="0.2">
      <c r="B54" s="59" t="s">
        <v>7</v>
      </c>
      <c r="C54" s="7" t="s">
        <v>83</v>
      </c>
      <c r="D54" s="6" t="s">
        <v>37</v>
      </c>
      <c r="E54" s="99">
        <v>4</v>
      </c>
      <c r="F54" s="47"/>
      <c r="G54" s="47">
        <f t="shared" ref="G54:G61" si="2">ROUND(E54*F54,2)</f>
        <v>0</v>
      </c>
    </row>
    <row r="55" spans="2:7" x14ac:dyDescent="0.2">
      <c r="B55" s="59" t="s">
        <v>10</v>
      </c>
      <c r="C55" s="7" t="s">
        <v>89</v>
      </c>
      <c r="D55" s="6" t="s">
        <v>37</v>
      </c>
      <c r="E55" s="99">
        <v>4</v>
      </c>
      <c r="F55" s="47"/>
      <c r="G55" s="47">
        <f t="shared" si="2"/>
        <v>0</v>
      </c>
    </row>
    <row r="56" spans="2:7" x14ac:dyDescent="0.2">
      <c r="B56" s="59" t="s">
        <v>13</v>
      </c>
      <c r="C56" s="7" t="s">
        <v>132</v>
      </c>
      <c r="D56" s="6" t="s">
        <v>9</v>
      </c>
      <c r="E56" s="100">
        <v>4</v>
      </c>
      <c r="F56" s="47"/>
      <c r="G56" s="47">
        <f t="shared" si="2"/>
        <v>0</v>
      </c>
    </row>
    <row r="57" spans="2:7" ht="28.5" x14ac:dyDescent="0.2">
      <c r="B57" s="59" t="s">
        <v>15</v>
      </c>
      <c r="C57" s="7" t="s">
        <v>84</v>
      </c>
      <c r="D57" s="6" t="s">
        <v>37</v>
      </c>
      <c r="E57" s="99">
        <v>4</v>
      </c>
      <c r="F57" s="47"/>
      <c r="G57" s="47">
        <f t="shared" si="2"/>
        <v>0</v>
      </c>
    </row>
    <row r="58" spans="2:7" ht="42.75" x14ac:dyDescent="0.2">
      <c r="B58" s="59" t="s">
        <v>56</v>
      </c>
      <c r="C58" s="7" t="s">
        <v>85</v>
      </c>
      <c r="D58" s="6" t="s">
        <v>12</v>
      </c>
      <c r="E58" s="99">
        <v>40</v>
      </c>
      <c r="F58" s="47"/>
      <c r="G58" s="47">
        <f t="shared" si="2"/>
        <v>0</v>
      </c>
    </row>
    <row r="59" spans="2:7" x14ac:dyDescent="0.2">
      <c r="B59" s="59" t="s">
        <v>57</v>
      </c>
      <c r="C59" s="7" t="s">
        <v>86</v>
      </c>
      <c r="D59" s="6" t="s">
        <v>37</v>
      </c>
      <c r="E59" s="99">
        <v>4</v>
      </c>
      <c r="F59" s="47"/>
      <c r="G59" s="47">
        <f t="shared" si="2"/>
        <v>0</v>
      </c>
    </row>
    <row r="60" spans="2:7" ht="28.5" x14ac:dyDescent="0.2">
      <c r="B60" s="59" t="s">
        <v>58</v>
      </c>
      <c r="C60" s="7" t="s">
        <v>87</v>
      </c>
      <c r="D60" s="6" t="s">
        <v>37</v>
      </c>
      <c r="E60" s="99">
        <v>4</v>
      </c>
      <c r="F60" s="47"/>
      <c r="G60" s="47">
        <f t="shared" si="2"/>
        <v>0</v>
      </c>
    </row>
    <row r="61" spans="2:7" ht="28.5" x14ac:dyDescent="0.2">
      <c r="B61" s="59" t="s">
        <v>166</v>
      </c>
      <c r="C61" s="7" t="s">
        <v>88</v>
      </c>
      <c r="D61" s="6" t="s">
        <v>37</v>
      </c>
      <c r="E61" s="99">
        <v>1</v>
      </c>
      <c r="F61" s="47"/>
      <c r="G61" s="47">
        <f t="shared" si="2"/>
        <v>0</v>
      </c>
    </row>
    <row r="62" spans="2:7" ht="15" x14ac:dyDescent="0.25">
      <c r="B62" s="56"/>
      <c r="C62" s="45"/>
      <c r="D62" s="46"/>
      <c r="E62" s="96"/>
      <c r="F62" s="78" t="s">
        <v>81</v>
      </c>
      <c r="G62" s="47">
        <f>SUM(G54:G61)</f>
        <v>0</v>
      </c>
    </row>
    <row r="63" spans="2:7" x14ac:dyDescent="0.2">
      <c r="B63" s="56"/>
      <c r="C63" s="45"/>
      <c r="D63" s="46"/>
      <c r="E63" s="96"/>
      <c r="F63" s="47"/>
      <c r="G63" s="47"/>
    </row>
    <row r="64" spans="2:7" ht="15" x14ac:dyDescent="0.2">
      <c r="B64" s="56"/>
      <c r="C64" s="106" t="s">
        <v>108</v>
      </c>
      <c r="D64" s="32"/>
      <c r="E64" s="18"/>
      <c r="F64" s="47"/>
      <c r="G64" s="47"/>
    </row>
    <row r="65" spans="2:7" ht="15" x14ac:dyDescent="0.2">
      <c r="B65" s="49">
        <v>1</v>
      </c>
      <c r="C65" s="30" t="s">
        <v>134</v>
      </c>
      <c r="D65" s="31"/>
      <c r="E65" s="34"/>
      <c r="F65" s="50"/>
      <c r="G65" s="50"/>
    </row>
    <row r="66" spans="2:7" ht="28.5" x14ac:dyDescent="0.2">
      <c r="B66" s="60" t="s">
        <v>136</v>
      </c>
      <c r="C66" s="51" t="s">
        <v>109</v>
      </c>
      <c r="D66" s="11" t="s">
        <v>37</v>
      </c>
      <c r="E66" s="19">
        <v>5</v>
      </c>
      <c r="F66" s="47"/>
      <c r="G66" s="47">
        <f t="shared" ref="G66:G70" si="3">ROUND(E66*F66,2)</f>
        <v>0</v>
      </c>
    </row>
    <row r="67" spans="2:7" x14ac:dyDescent="0.2">
      <c r="B67" s="60" t="s">
        <v>137</v>
      </c>
      <c r="C67" s="12" t="s">
        <v>110</v>
      </c>
      <c r="D67" s="13" t="s">
        <v>111</v>
      </c>
      <c r="E67" s="19">
        <v>25</v>
      </c>
      <c r="F67" s="47"/>
      <c r="G67" s="47">
        <f t="shared" si="3"/>
        <v>0</v>
      </c>
    </row>
    <row r="68" spans="2:7" x14ac:dyDescent="0.2">
      <c r="B68" s="60" t="s">
        <v>138</v>
      </c>
      <c r="C68" s="12" t="s">
        <v>112</v>
      </c>
      <c r="D68" s="13" t="s">
        <v>32</v>
      </c>
      <c r="E68" s="19">
        <v>5</v>
      </c>
      <c r="F68" s="47"/>
      <c r="G68" s="47">
        <f t="shared" si="3"/>
        <v>0</v>
      </c>
    </row>
    <row r="69" spans="2:7" x14ac:dyDescent="0.2">
      <c r="B69" s="60" t="s">
        <v>139</v>
      </c>
      <c r="C69" s="12" t="s">
        <v>113</v>
      </c>
      <c r="D69" s="13" t="s">
        <v>96</v>
      </c>
      <c r="E69" s="19">
        <v>50</v>
      </c>
      <c r="F69" s="47"/>
      <c r="G69" s="47">
        <f t="shared" si="3"/>
        <v>0</v>
      </c>
    </row>
    <row r="70" spans="2:7" ht="28.5" x14ac:dyDescent="0.2">
      <c r="B70" s="60" t="s">
        <v>140</v>
      </c>
      <c r="C70" s="12" t="s">
        <v>114</v>
      </c>
      <c r="D70" s="13" t="s">
        <v>37</v>
      </c>
      <c r="E70" s="19">
        <v>4</v>
      </c>
      <c r="F70" s="47"/>
      <c r="G70" s="47">
        <f t="shared" si="3"/>
        <v>0</v>
      </c>
    </row>
    <row r="71" spans="2:7" ht="15" x14ac:dyDescent="0.2">
      <c r="B71" s="49">
        <v>2</v>
      </c>
      <c r="C71" s="30" t="s">
        <v>135</v>
      </c>
      <c r="D71" s="31"/>
      <c r="E71" s="34"/>
      <c r="F71" s="50"/>
      <c r="G71" s="50"/>
    </row>
    <row r="72" spans="2:7" ht="15" x14ac:dyDescent="0.2">
      <c r="B72" s="49">
        <v>2.1</v>
      </c>
      <c r="C72" s="30" t="s">
        <v>115</v>
      </c>
      <c r="D72" s="31"/>
      <c r="E72" s="34"/>
      <c r="F72" s="50"/>
      <c r="G72" s="50"/>
    </row>
    <row r="73" spans="2:7" ht="43.5" x14ac:dyDescent="0.2">
      <c r="B73" s="61" t="s">
        <v>141</v>
      </c>
      <c r="C73" s="51" t="s">
        <v>130</v>
      </c>
      <c r="D73" s="11" t="s">
        <v>37</v>
      </c>
      <c r="E73" s="101">
        <v>2</v>
      </c>
      <c r="F73" s="47"/>
      <c r="G73" s="47">
        <f t="shared" ref="G73:G83" si="4">ROUND(E73*F73,2)</f>
        <v>0</v>
      </c>
    </row>
    <row r="74" spans="2:7" ht="43.5" x14ac:dyDescent="0.2">
      <c r="B74" s="61" t="s">
        <v>142</v>
      </c>
      <c r="C74" s="51" t="s">
        <v>131</v>
      </c>
      <c r="D74" s="11" t="s">
        <v>37</v>
      </c>
      <c r="E74" s="101">
        <v>2</v>
      </c>
      <c r="F74" s="47"/>
      <c r="G74" s="47">
        <f t="shared" si="4"/>
        <v>0</v>
      </c>
    </row>
    <row r="75" spans="2:7" ht="28.5" x14ac:dyDescent="0.2">
      <c r="B75" s="61" t="s">
        <v>143</v>
      </c>
      <c r="C75" s="16" t="s">
        <v>116</v>
      </c>
      <c r="D75" s="11" t="s">
        <v>37</v>
      </c>
      <c r="E75" s="101">
        <v>4</v>
      </c>
      <c r="F75" s="47"/>
      <c r="G75" s="47">
        <f t="shared" si="4"/>
        <v>0</v>
      </c>
    </row>
    <row r="76" spans="2:7" ht="28.5" x14ac:dyDescent="0.2">
      <c r="B76" s="61" t="s">
        <v>144</v>
      </c>
      <c r="C76" s="16" t="s">
        <v>117</v>
      </c>
      <c r="D76" s="11" t="s">
        <v>37</v>
      </c>
      <c r="E76" s="101">
        <v>11</v>
      </c>
      <c r="F76" s="47"/>
      <c r="G76" s="47">
        <f t="shared" si="4"/>
        <v>0</v>
      </c>
    </row>
    <row r="77" spans="2:7" x14ac:dyDescent="0.2">
      <c r="B77" s="61" t="s">
        <v>145</v>
      </c>
      <c r="C77" s="16" t="s">
        <v>118</v>
      </c>
      <c r="D77" s="11" t="s">
        <v>37</v>
      </c>
      <c r="E77" s="101">
        <v>4</v>
      </c>
      <c r="F77" s="47"/>
      <c r="G77" s="47">
        <f t="shared" si="4"/>
        <v>0</v>
      </c>
    </row>
    <row r="78" spans="2:7" x14ac:dyDescent="0.2">
      <c r="B78" s="61" t="s">
        <v>146</v>
      </c>
      <c r="C78" s="16" t="s">
        <v>119</v>
      </c>
      <c r="D78" s="11" t="s">
        <v>37</v>
      </c>
      <c r="E78" s="101">
        <v>2</v>
      </c>
      <c r="F78" s="47"/>
      <c r="G78" s="47">
        <f t="shared" si="4"/>
        <v>0</v>
      </c>
    </row>
    <row r="79" spans="2:7" x14ac:dyDescent="0.2">
      <c r="B79" s="61" t="s">
        <v>147</v>
      </c>
      <c r="C79" s="16" t="s">
        <v>120</v>
      </c>
      <c r="D79" s="11" t="s">
        <v>111</v>
      </c>
      <c r="E79" s="101">
        <v>10</v>
      </c>
      <c r="F79" s="47"/>
      <c r="G79" s="47">
        <f t="shared" si="4"/>
        <v>0</v>
      </c>
    </row>
    <row r="80" spans="2:7" x14ac:dyDescent="0.2">
      <c r="B80" s="61" t="s">
        <v>148</v>
      </c>
      <c r="C80" s="16" t="s">
        <v>121</v>
      </c>
      <c r="D80" s="11" t="s">
        <v>111</v>
      </c>
      <c r="E80" s="101">
        <v>10</v>
      </c>
      <c r="F80" s="47"/>
      <c r="G80" s="47">
        <f t="shared" si="4"/>
        <v>0</v>
      </c>
    </row>
    <row r="81" spans="2:7" ht="28.5" x14ac:dyDescent="0.2">
      <c r="B81" s="61" t="s">
        <v>149</v>
      </c>
      <c r="C81" s="51" t="s">
        <v>122</v>
      </c>
      <c r="D81" s="11" t="s">
        <v>111</v>
      </c>
      <c r="E81" s="101">
        <v>20</v>
      </c>
      <c r="F81" s="47"/>
      <c r="G81" s="47">
        <f t="shared" si="4"/>
        <v>0</v>
      </c>
    </row>
    <row r="82" spans="2:7" x14ac:dyDescent="0.2">
      <c r="B82" s="61" t="s">
        <v>150</v>
      </c>
      <c r="C82" s="16" t="s">
        <v>123</v>
      </c>
      <c r="D82" s="11" t="s">
        <v>111</v>
      </c>
      <c r="E82" s="101">
        <v>225</v>
      </c>
      <c r="F82" s="47"/>
      <c r="G82" s="47">
        <f t="shared" si="4"/>
        <v>0</v>
      </c>
    </row>
    <row r="83" spans="2:7" ht="28.5" x14ac:dyDescent="0.2">
      <c r="B83" s="61" t="s">
        <v>151</v>
      </c>
      <c r="C83" s="16" t="s">
        <v>124</v>
      </c>
      <c r="D83" s="11" t="s">
        <v>125</v>
      </c>
      <c r="E83" s="101">
        <v>2</v>
      </c>
      <c r="F83" s="47"/>
      <c r="G83" s="47">
        <f t="shared" si="4"/>
        <v>0</v>
      </c>
    </row>
    <row r="84" spans="2:7" ht="15" x14ac:dyDescent="0.25">
      <c r="B84" s="60"/>
      <c r="C84" s="52" t="s">
        <v>126</v>
      </c>
      <c r="D84" s="11"/>
      <c r="E84" s="101"/>
      <c r="F84" s="47"/>
      <c r="G84" s="47"/>
    </row>
    <row r="85" spans="2:7" ht="42.75" x14ac:dyDescent="0.2">
      <c r="B85" s="60" t="s">
        <v>152</v>
      </c>
      <c r="C85" s="16" t="s">
        <v>127</v>
      </c>
      <c r="D85" s="11" t="s">
        <v>37</v>
      </c>
      <c r="E85" s="101">
        <v>4</v>
      </c>
      <c r="F85" s="47"/>
      <c r="G85" s="47">
        <f t="shared" ref="G85:G86" si="5">ROUND(E85*F85,2)</f>
        <v>0</v>
      </c>
    </row>
    <row r="86" spans="2:7" x14ac:dyDescent="0.2">
      <c r="B86" s="60" t="s">
        <v>153</v>
      </c>
      <c r="C86" s="16" t="s">
        <v>128</v>
      </c>
      <c r="D86" s="11" t="s">
        <v>37</v>
      </c>
      <c r="E86" s="101">
        <v>4</v>
      </c>
      <c r="F86" s="47"/>
      <c r="G86" s="47">
        <f t="shared" si="5"/>
        <v>0</v>
      </c>
    </row>
    <row r="87" spans="2:7" ht="15" x14ac:dyDescent="0.25">
      <c r="B87" s="62"/>
      <c r="C87" s="10"/>
      <c r="D87" s="11"/>
      <c r="E87" s="19"/>
      <c r="F87" s="78" t="s">
        <v>129</v>
      </c>
      <c r="G87" s="47">
        <f>SUM(G66:G86)</f>
        <v>0</v>
      </c>
    </row>
    <row r="88" spans="2:7" ht="15" x14ac:dyDescent="0.25">
      <c r="B88" s="49"/>
      <c r="C88" s="27" t="s">
        <v>31</v>
      </c>
      <c r="D88" s="30"/>
      <c r="E88" s="17"/>
      <c r="F88" s="44"/>
      <c r="G88" s="44"/>
    </row>
    <row r="89" spans="2:7" s="36" customFormat="1" ht="42.75" x14ac:dyDescent="0.2">
      <c r="B89" s="55" t="s">
        <v>136</v>
      </c>
      <c r="C89" s="123" t="s">
        <v>193</v>
      </c>
      <c r="D89" s="32" t="s">
        <v>192</v>
      </c>
      <c r="E89" s="99">
        <v>8</v>
      </c>
      <c r="F89" s="122"/>
      <c r="G89" s="124">
        <f t="shared" ref="G89:G91" si="6">ROUND(E89*F89,2)</f>
        <v>0</v>
      </c>
    </row>
    <row r="90" spans="2:7" s="36" customFormat="1" x14ac:dyDescent="0.2">
      <c r="B90" s="58" t="s">
        <v>137</v>
      </c>
      <c r="C90" s="123" t="s">
        <v>195</v>
      </c>
      <c r="D90" s="32" t="s">
        <v>192</v>
      </c>
      <c r="E90" s="99">
        <v>5.5</v>
      </c>
      <c r="F90" s="122"/>
      <c r="G90" s="124">
        <f t="shared" si="6"/>
        <v>0</v>
      </c>
    </row>
    <row r="91" spans="2:7" s="36" customFormat="1" ht="28.5" x14ac:dyDescent="0.2">
      <c r="B91" s="58" t="s">
        <v>138</v>
      </c>
      <c r="C91" s="123" t="s">
        <v>196</v>
      </c>
      <c r="D91" s="32" t="s">
        <v>192</v>
      </c>
      <c r="E91" s="99">
        <v>3</v>
      </c>
      <c r="F91" s="122"/>
      <c r="G91" s="124">
        <f t="shared" si="6"/>
        <v>0</v>
      </c>
    </row>
    <row r="92" spans="2:7" ht="28.5" customHeight="1" thickBot="1" x14ac:dyDescent="0.3">
      <c r="B92" s="133" t="s">
        <v>133</v>
      </c>
      <c r="C92" s="133"/>
      <c r="D92" s="133"/>
      <c r="E92" s="133"/>
      <c r="F92" s="133"/>
      <c r="G92" s="47">
        <f>SUM(G26,G50,G62,G87,G89:G91)</f>
        <v>0</v>
      </c>
    </row>
    <row r="93" spans="2:7" ht="30.75" thickBot="1" x14ac:dyDescent="0.25">
      <c r="B93" s="38" t="s">
        <v>1</v>
      </c>
      <c r="C93" s="39" t="s">
        <v>176</v>
      </c>
      <c r="D93" s="39" t="s">
        <v>2</v>
      </c>
      <c r="E93" s="63" t="s">
        <v>3</v>
      </c>
      <c r="F93" s="63" t="s">
        <v>4</v>
      </c>
      <c r="G93" s="40" t="s">
        <v>5</v>
      </c>
    </row>
    <row r="94" spans="2:7" ht="15" x14ac:dyDescent="0.25">
      <c r="B94" s="25"/>
      <c r="C94" s="24"/>
      <c r="D94" s="2"/>
      <c r="E94" s="82"/>
      <c r="F94" s="83"/>
      <c r="G94" s="84"/>
    </row>
    <row r="95" spans="2:7" ht="15" x14ac:dyDescent="0.25">
      <c r="B95" s="85"/>
      <c r="C95" s="106" t="s">
        <v>6</v>
      </c>
      <c r="D95" s="64"/>
      <c r="E95" s="72"/>
      <c r="F95" s="43"/>
      <c r="G95" s="86"/>
    </row>
    <row r="96" spans="2:7" ht="15" x14ac:dyDescent="0.2">
      <c r="B96" s="87">
        <v>1</v>
      </c>
      <c r="C96" s="27" t="s">
        <v>16</v>
      </c>
      <c r="D96" s="3"/>
      <c r="E96" s="54"/>
      <c r="F96" s="50"/>
      <c r="G96" s="35"/>
    </row>
    <row r="97" spans="1:7" ht="28.5" x14ac:dyDescent="0.2">
      <c r="B97" s="88" t="s">
        <v>7</v>
      </c>
      <c r="C97" s="45" t="s">
        <v>34</v>
      </c>
      <c r="D97" s="46" t="s">
        <v>9</v>
      </c>
      <c r="E97" s="73">
        <v>8.1</v>
      </c>
      <c r="F97" s="47"/>
      <c r="G97" s="20">
        <f>ROUND(E97*F97,2)</f>
        <v>0</v>
      </c>
    </row>
    <row r="98" spans="1:7" ht="15" x14ac:dyDescent="0.2">
      <c r="A98" s="4" t="s">
        <v>168</v>
      </c>
      <c r="B98" s="87">
        <v>2</v>
      </c>
      <c r="C98" s="27" t="s">
        <v>28</v>
      </c>
      <c r="D98" s="3"/>
      <c r="E98" s="54"/>
      <c r="F98" s="50"/>
      <c r="G98" s="35"/>
    </row>
    <row r="99" spans="1:7" ht="28.5" x14ac:dyDescent="0.2">
      <c r="A99" s="4" t="s">
        <v>169</v>
      </c>
      <c r="B99" s="88" t="s">
        <v>17</v>
      </c>
      <c r="C99" s="45" t="s">
        <v>35</v>
      </c>
      <c r="D99" s="46" t="s">
        <v>9</v>
      </c>
      <c r="E99" s="73">
        <v>408.8</v>
      </c>
      <c r="F99" s="47"/>
      <c r="G99" s="20">
        <f>ROUND(E99*F99,2)</f>
        <v>0</v>
      </c>
    </row>
    <row r="100" spans="1:7" ht="28.5" x14ac:dyDescent="0.2">
      <c r="A100" s="4" t="s">
        <v>171</v>
      </c>
      <c r="B100" s="88" t="s">
        <v>20</v>
      </c>
      <c r="C100" s="45" t="s">
        <v>36</v>
      </c>
      <c r="D100" s="46" t="s">
        <v>37</v>
      </c>
      <c r="E100" s="73">
        <v>1</v>
      </c>
      <c r="F100" s="47"/>
      <c r="G100" s="20">
        <f t="shared" ref="G100:G110" si="7">ROUND(E100*F100,2)</f>
        <v>0</v>
      </c>
    </row>
    <row r="101" spans="1:7" ht="15" x14ac:dyDescent="0.2">
      <c r="B101" s="87">
        <v>3</v>
      </c>
      <c r="C101" s="27" t="s">
        <v>31</v>
      </c>
      <c r="D101" s="3"/>
      <c r="E101" s="54"/>
      <c r="F101" s="50"/>
      <c r="G101" s="35"/>
    </row>
    <row r="102" spans="1:7" ht="28.5" x14ac:dyDescent="0.2">
      <c r="B102" s="88" t="s">
        <v>29</v>
      </c>
      <c r="C102" s="45" t="s">
        <v>38</v>
      </c>
      <c r="D102" s="46" t="s">
        <v>9</v>
      </c>
      <c r="E102" s="73">
        <v>90.46</v>
      </c>
      <c r="F102" s="47"/>
      <c r="G102" s="20">
        <f t="shared" si="7"/>
        <v>0</v>
      </c>
    </row>
    <row r="103" spans="1:7" ht="57" x14ac:dyDescent="0.2">
      <c r="B103" s="88" t="s">
        <v>39</v>
      </c>
      <c r="C103" s="45" t="s">
        <v>40</v>
      </c>
      <c r="D103" s="46" t="s">
        <v>9</v>
      </c>
      <c r="E103" s="73">
        <v>7.93</v>
      </c>
      <c r="F103" s="47"/>
      <c r="G103" s="20">
        <f t="shared" si="7"/>
        <v>0</v>
      </c>
    </row>
    <row r="104" spans="1:7" ht="42.75" x14ac:dyDescent="0.2">
      <c r="B104" s="88" t="s">
        <v>41</v>
      </c>
      <c r="C104" s="45" t="s">
        <v>42</v>
      </c>
      <c r="D104" s="46" t="s">
        <v>9</v>
      </c>
      <c r="E104" s="73">
        <v>1</v>
      </c>
      <c r="F104" s="47"/>
      <c r="G104" s="20">
        <f t="shared" si="7"/>
        <v>0</v>
      </c>
    </row>
    <row r="105" spans="1:7" ht="28.5" x14ac:dyDescent="0.2">
      <c r="B105" s="88" t="s">
        <v>43</v>
      </c>
      <c r="C105" s="45" t="s">
        <v>44</v>
      </c>
      <c r="D105" s="46" t="s">
        <v>9</v>
      </c>
      <c r="E105" s="73">
        <v>75.12</v>
      </c>
      <c r="F105" s="47"/>
      <c r="G105" s="20">
        <f t="shared" si="7"/>
        <v>0</v>
      </c>
    </row>
    <row r="106" spans="1:7" ht="28.5" x14ac:dyDescent="0.2">
      <c r="B106" s="88" t="s">
        <v>45</v>
      </c>
      <c r="C106" s="45" t="s">
        <v>46</v>
      </c>
      <c r="D106" s="46" t="s">
        <v>9</v>
      </c>
      <c r="E106" s="73">
        <v>428.48</v>
      </c>
      <c r="F106" s="47"/>
      <c r="G106" s="20">
        <f t="shared" si="7"/>
        <v>0</v>
      </c>
    </row>
    <row r="107" spans="1:7" x14ac:dyDescent="0.2">
      <c r="B107" s="88" t="s">
        <v>47</v>
      </c>
      <c r="C107" s="45" t="s">
        <v>48</v>
      </c>
      <c r="D107" s="46" t="s">
        <v>32</v>
      </c>
      <c r="E107" s="73">
        <v>4</v>
      </c>
      <c r="F107" s="47"/>
      <c r="G107" s="20">
        <f t="shared" si="7"/>
        <v>0</v>
      </c>
    </row>
    <row r="108" spans="1:7" x14ac:dyDescent="0.2">
      <c r="B108" s="88" t="s">
        <v>49</v>
      </c>
      <c r="C108" s="45" t="s">
        <v>50</v>
      </c>
      <c r="D108" s="46" t="s">
        <v>32</v>
      </c>
      <c r="E108" s="73">
        <v>4</v>
      </c>
      <c r="F108" s="47"/>
      <c r="G108" s="20">
        <f t="shared" si="7"/>
        <v>0</v>
      </c>
    </row>
    <row r="109" spans="1:7" ht="57" x14ac:dyDescent="0.2">
      <c r="B109" s="88" t="s">
        <v>51</v>
      </c>
      <c r="C109" s="45" t="s">
        <v>52</v>
      </c>
      <c r="D109" s="46" t="s">
        <v>9</v>
      </c>
      <c r="E109" s="73">
        <v>58.99</v>
      </c>
      <c r="F109" s="47"/>
      <c r="G109" s="20">
        <f t="shared" si="7"/>
        <v>0</v>
      </c>
    </row>
    <row r="110" spans="1:7" ht="28.5" x14ac:dyDescent="0.2">
      <c r="B110" s="88" t="s">
        <v>53</v>
      </c>
      <c r="C110" s="45" t="s">
        <v>55</v>
      </c>
      <c r="D110" s="46" t="s">
        <v>9</v>
      </c>
      <c r="E110" s="73">
        <v>34.340000000000003</v>
      </c>
      <c r="F110" s="47"/>
      <c r="G110" s="20">
        <f t="shared" si="7"/>
        <v>0</v>
      </c>
    </row>
    <row r="111" spans="1:7" ht="15" x14ac:dyDescent="0.25">
      <c r="B111" s="88"/>
      <c r="C111" s="45"/>
      <c r="D111" s="46"/>
      <c r="E111" s="73"/>
      <c r="F111" s="78" t="s">
        <v>54</v>
      </c>
      <c r="G111" s="20">
        <f>SUM(G97:G110)</f>
        <v>0</v>
      </c>
    </row>
    <row r="112" spans="1:7" x14ac:dyDescent="0.2">
      <c r="B112" s="88"/>
      <c r="C112" s="45"/>
      <c r="D112" s="46"/>
      <c r="E112" s="73"/>
      <c r="F112" s="79"/>
      <c r="G112" s="20"/>
    </row>
    <row r="113" spans="2:9" ht="15" x14ac:dyDescent="0.2">
      <c r="B113" s="89"/>
      <c r="C113" s="106" t="s">
        <v>80</v>
      </c>
      <c r="D113" s="37"/>
      <c r="E113" s="53"/>
      <c r="F113" s="80"/>
      <c r="G113" s="90"/>
    </row>
    <row r="114" spans="2:9" x14ac:dyDescent="0.2">
      <c r="B114" s="91">
        <v>1</v>
      </c>
      <c r="C114" s="65" t="s">
        <v>74</v>
      </c>
      <c r="D114" s="6" t="s">
        <v>37</v>
      </c>
      <c r="E114" s="74">
        <v>30</v>
      </c>
      <c r="F114" s="79"/>
      <c r="G114" s="20">
        <f t="shared" ref="G114:G126" si="8">ROUND(E114*F114,2)</f>
        <v>0</v>
      </c>
    </row>
    <row r="115" spans="2:9" ht="28.5" x14ac:dyDescent="0.2">
      <c r="B115" s="91">
        <v>2</v>
      </c>
      <c r="C115" s="66" t="s">
        <v>75</v>
      </c>
      <c r="D115" s="67" t="s">
        <v>37</v>
      </c>
      <c r="E115" s="75">
        <v>1</v>
      </c>
      <c r="F115" s="79"/>
      <c r="G115" s="20">
        <f t="shared" si="8"/>
        <v>0</v>
      </c>
    </row>
    <row r="116" spans="2:9" ht="28.5" x14ac:dyDescent="0.2">
      <c r="B116" s="91">
        <v>3</v>
      </c>
      <c r="C116" s="65" t="s">
        <v>76</v>
      </c>
      <c r="D116" s="6" t="s">
        <v>37</v>
      </c>
      <c r="E116" s="74">
        <v>9</v>
      </c>
      <c r="F116" s="79"/>
      <c r="G116" s="20">
        <f t="shared" si="8"/>
        <v>0</v>
      </c>
    </row>
    <row r="117" spans="2:9" ht="28.5" x14ac:dyDescent="0.2">
      <c r="B117" s="91">
        <v>4</v>
      </c>
      <c r="C117" s="68" t="s">
        <v>77</v>
      </c>
      <c r="D117" s="67" t="s">
        <v>37</v>
      </c>
      <c r="E117" s="75">
        <v>13</v>
      </c>
      <c r="F117" s="79"/>
      <c r="G117" s="20">
        <f t="shared" si="8"/>
        <v>0</v>
      </c>
    </row>
    <row r="118" spans="2:9" ht="28.5" x14ac:dyDescent="0.2">
      <c r="B118" s="91">
        <v>5</v>
      </c>
      <c r="C118" s="68" t="s">
        <v>78</v>
      </c>
      <c r="D118" s="67" t="s">
        <v>37</v>
      </c>
      <c r="E118" s="75">
        <v>2</v>
      </c>
      <c r="F118" s="79"/>
      <c r="G118" s="20">
        <f t="shared" si="8"/>
        <v>0</v>
      </c>
    </row>
    <row r="119" spans="2:9" ht="28.5" x14ac:dyDescent="0.2">
      <c r="B119" s="91">
        <v>6</v>
      </c>
      <c r="C119" s="69" t="s">
        <v>79</v>
      </c>
      <c r="D119" s="6" t="s">
        <v>37</v>
      </c>
      <c r="E119" s="76">
        <v>6</v>
      </c>
      <c r="F119" s="79"/>
      <c r="G119" s="20">
        <f t="shared" si="8"/>
        <v>0</v>
      </c>
    </row>
    <row r="120" spans="2:9" ht="28.5" x14ac:dyDescent="0.2">
      <c r="B120" s="91">
        <v>7</v>
      </c>
      <c r="C120" s="65" t="s">
        <v>167</v>
      </c>
      <c r="D120" s="6" t="s">
        <v>37</v>
      </c>
      <c r="E120" s="76">
        <v>7</v>
      </c>
      <c r="F120" s="79"/>
      <c r="G120" s="20">
        <f t="shared" si="8"/>
        <v>0</v>
      </c>
    </row>
    <row r="121" spans="2:9" x14ac:dyDescent="0.2">
      <c r="B121" s="91">
        <v>8</v>
      </c>
      <c r="C121" s="7" t="s">
        <v>132</v>
      </c>
      <c r="D121" s="6" t="s">
        <v>9</v>
      </c>
      <c r="E121" s="74">
        <v>28</v>
      </c>
      <c r="F121" s="79"/>
      <c r="G121" s="20">
        <f t="shared" si="8"/>
        <v>0</v>
      </c>
    </row>
    <row r="122" spans="2:9" ht="15" x14ac:dyDescent="0.25">
      <c r="B122" s="116"/>
      <c r="C122" s="120" t="s">
        <v>185</v>
      </c>
      <c r="D122" s="117"/>
      <c r="E122" s="118"/>
      <c r="F122" s="103"/>
      <c r="G122" s="20"/>
      <c r="I122" s="119"/>
    </row>
    <row r="123" spans="2:9" ht="15" x14ac:dyDescent="0.25">
      <c r="B123" s="116">
        <v>9</v>
      </c>
      <c r="C123" s="121" t="s">
        <v>186</v>
      </c>
      <c r="D123" s="117" t="s">
        <v>187</v>
      </c>
      <c r="E123" s="74">
        <v>48</v>
      </c>
      <c r="F123" s="103"/>
      <c r="G123" s="20">
        <f t="shared" si="8"/>
        <v>0</v>
      </c>
      <c r="I123" s="119"/>
    </row>
    <row r="124" spans="2:9" ht="15" x14ac:dyDescent="0.25">
      <c r="B124" s="116">
        <v>10</v>
      </c>
      <c r="C124" s="121" t="s">
        <v>188</v>
      </c>
      <c r="D124" s="117" t="s">
        <v>37</v>
      </c>
      <c r="E124" s="74">
        <v>1</v>
      </c>
      <c r="F124" s="103"/>
      <c r="G124" s="20">
        <f t="shared" si="8"/>
        <v>0</v>
      </c>
      <c r="I124" s="119"/>
    </row>
    <row r="125" spans="2:9" ht="43.5" x14ac:dyDescent="0.25">
      <c r="B125" s="116">
        <v>11</v>
      </c>
      <c r="C125" s="121" t="s">
        <v>189</v>
      </c>
      <c r="D125" s="117" t="s">
        <v>37</v>
      </c>
      <c r="E125" s="74">
        <v>1</v>
      </c>
      <c r="F125" s="103"/>
      <c r="G125" s="20">
        <f t="shared" si="8"/>
        <v>0</v>
      </c>
      <c r="I125" s="119"/>
    </row>
    <row r="126" spans="2:9" ht="29.25" x14ac:dyDescent="0.25">
      <c r="B126" s="116">
        <v>12</v>
      </c>
      <c r="C126" s="121" t="s">
        <v>190</v>
      </c>
      <c r="D126" s="117" t="s">
        <v>187</v>
      </c>
      <c r="E126" s="74">
        <v>2</v>
      </c>
      <c r="F126" s="103"/>
      <c r="G126" s="20">
        <f t="shared" si="8"/>
        <v>0</v>
      </c>
      <c r="I126" s="119"/>
    </row>
    <row r="127" spans="2:9" ht="15" x14ac:dyDescent="0.25">
      <c r="B127" s="88"/>
      <c r="C127" s="45"/>
      <c r="D127" s="46"/>
      <c r="E127" s="73"/>
      <c r="F127" s="78" t="s">
        <v>81</v>
      </c>
      <c r="G127" s="20">
        <f>SUM(G114:G126)</f>
        <v>0</v>
      </c>
    </row>
    <row r="128" spans="2:9" x14ac:dyDescent="0.2">
      <c r="B128" s="88"/>
      <c r="C128" s="45"/>
      <c r="D128" s="46"/>
      <c r="E128" s="73"/>
      <c r="F128" s="79"/>
      <c r="G128" s="20"/>
    </row>
    <row r="129" spans="2:7" ht="15" x14ac:dyDescent="0.2">
      <c r="B129" s="88"/>
      <c r="C129" s="106" t="s">
        <v>61</v>
      </c>
      <c r="D129" s="8"/>
      <c r="E129" s="73"/>
      <c r="F129" s="47"/>
      <c r="G129" s="20"/>
    </row>
    <row r="130" spans="2:7" ht="15" x14ac:dyDescent="0.2">
      <c r="B130" s="88"/>
      <c r="C130" s="71" t="s">
        <v>62</v>
      </c>
      <c r="D130" s="70"/>
      <c r="E130" s="77"/>
      <c r="F130" s="47"/>
      <c r="G130" s="20"/>
    </row>
    <row r="131" spans="2:7" ht="42.75" x14ac:dyDescent="0.2">
      <c r="B131" s="92">
        <v>1</v>
      </c>
      <c r="C131" s="45" t="s">
        <v>63</v>
      </c>
      <c r="D131" s="46" t="s">
        <v>64</v>
      </c>
      <c r="E131" s="73">
        <v>6</v>
      </c>
      <c r="F131" s="47"/>
      <c r="G131" s="20">
        <f t="shared" ref="G131:G140" si="9">ROUND(E131*F131,2)</f>
        <v>0</v>
      </c>
    </row>
    <row r="132" spans="2:7" x14ac:dyDescent="0.2">
      <c r="B132" s="92">
        <v>2</v>
      </c>
      <c r="C132" s="45" t="s">
        <v>194</v>
      </c>
      <c r="D132" s="46" t="s">
        <v>64</v>
      </c>
      <c r="E132" s="73">
        <v>6</v>
      </c>
      <c r="F132" s="47"/>
      <c r="G132" s="20">
        <f t="shared" si="9"/>
        <v>0</v>
      </c>
    </row>
    <row r="133" spans="2:7" x14ac:dyDescent="0.2">
      <c r="B133" s="92">
        <v>3</v>
      </c>
      <c r="C133" s="45" t="s">
        <v>65</v>
      </c>
      <c r="D133" s="46" t="s">
        <v>64</v>
      </c>
      <c r="E133" s="73">
        <v>6</v>
      </c>
      <c r="F133" s="47"/>
      <c r="G133" s="20">
        <f t="shared" si="9"/>
        <v>0</v>
      </c>
    </row>
    <row r="134" spans="2:7" ht="28.5" x14ac:dyDescent="0.2">
      <c r="B134" s="92">
        <v>4</v>
      </c>
      <c r="C134" s="45" t="s">
        <v>66</v>
      </c>
      <c r="D134" s="46" t="s">
        <v>32</v>
      </c>
      <c r="E134" s="73">
        <v>2</v>
      </c>
      <c r="F134" s="47"/>
      <c r="G134" s="20">
        <f t="shared" si="9"/>
        <v>0</v>
      </c>
    </row>
    <row r="135" spans="2:7" x14ac:dyDescent="0.2">
      <c r="B135" s="92">
        <v>5</v>
      </c>
      <c r="C135" s="45" t="s">
        <v>67</v>
      </c>
      <c r="D135" s="46" t="s">
        <v>32</v>
      </c>
      <c r="E135" s="73">
        <v>1</v>
      </c>
      <c r="F135" s="47"/>
      <c r="G135" s="20">
        <f t="shared" si="9"/>
        <v>0</v>
      </c>
    </row>
    <row r="136" spans="2:7" ht="28.5" x14ac:dyDescent="0.2">
      <c r="B136" s="92">
        <v>6</v>
      </c>
      <c r="C136" s="45" t="s">
        <v>68</v>
      </c>
      <c r="D136" s="46" t="s">
        <v>64</v>
      </c>
      <c r="E136" s="73">
        <v>6</v>
      </c>
      <c r="F136" s="47"/>
      <c r="G136" s="20">
        <f t="shared" si="9"/>
        <v>0</v>
      </c>
    </row>
    <row r="137" spans="2:7" ht="28.5" x14ac:dyDescent="0.2">
      <c r="B137" s="92">
        <v>7</v>
      </c>
      <c r="C137" s="45" t="s">
        <v>69</v>
      </c>
      <c r="D137" s="46" t="s">
        <v>64</v>
      </c>
      <c r="E137" s="73">
        <v>6</v>
      </c>
      <c r="F137" s="47"/>
      <c r="G137" s="20">
        <f t="shared" si="9"/>
        <v>0</v>
      </c>
    </row>
    <row r="138" spans="2:7" x14ac:dyDescent="0.2">
      <c r="B138" s="92">
        <v>8</v>
      </c>
      <c r="C138" s="45" t="s">
        <v>70</v>
      </c>
      <c r="D138" s="46" t="s">
        <v>32</v>
      </c>
      <c r="E138" s="73">
        <v>1</v>
      </c>
      <c r="F138" s="47"/>
      <c r="G138" s="20">
        <f t="shared" si="9"/>
        <v>0</v>
      </c>
    </row>
    <row r="139" spans="2:7" x14ac:dyDescent="0.2">
      <c r="B139" s="92">
        <v>9</v>
      </c>
      <c r="C139" s="45" t="s">
        <v>71</v>
      </c>
      <c r="D139" s="46" t="s">
        <v>32</v>
      </c>
      <c r="E139" s="73">
        <v>1</v>
      </c>
      <c r="F139" s="47"/>
      <c r="G139" s="20">
        <f t="shared" si="9"/>
        <v>0</v>
      </c>
    </row>
    <row r="140" spans="2:7" x14ac:dyDescent="0.2">
      <c r="B140" s="92">
        <v>10</v>
      </c>
      <c r="C140" s="45" t="s">
        <v>72</v>
      </c>
      <c r="D140" s="46" t="s">
        <v>32</v>
      </c>
      <c r="E140" s="73">
        <v>1</v>
      </c>
      <c r="F140" s="47"/>
      <c r="G140" s="20">
        <f t="shared" si="9"/>
        <v>0</v>
      </c>
    </row>
    <row r="141" spans="2:7" ht="15" x14ac:dyDescent="0.25">
      <c r="B141" s="88"/>
      <c r="C141" s="8"/>
      <c r="D141" s="8"/>
      <c r="E141" s="73"/>
      <c r="F141" s="78" t="s">
        <v>73</v>
      </c>
      <c r="G141" s="20">
        <f>SUM(G131:G140)</f>
        <v>0</v>
      </c>
    </row>
    <row r="142" spans="2:7" ht="15" x14ac:dyDescent="0.25">
      <c r="B142" s="109"/>
      <c r="C142" s="110"/>
      <c r="D142" s="110"/>
      <c r="E142" s="111"/>
      <c r="F142" s="112"/>
      <c r="G142" s="113"/>
    </row>
    <row r="143" spans="2:7" ht="15" x14ac:dyDescent="0.25">
      <c r="B143" s="49"/>
      <c r="C143" s="27" t="s">
        <v>31</v>
      </c>
      <c r="D143" s="30"/>
      <c r="E143" s="17"/>
      <c r="F143" s="44"/>
      <c r="G143" s="44"/>
    </row>
    <row r="144" spans="2:7" s="36" customFormat="1" ht="28.5" x14ac:dyDescent="0.2">
      <c r="B144" s="55" t="s">
        <v>136</v>
      </c>
      <c r="C144" s="123" t="s">
        <v>197</v>
      </c>
      <c r="D144" s="32" t="s">
        <v>192</v>
      </c>
      <c r="E144" s="18">
        <v>1.5</v>
      </c>
      <c r="F144" s="122"/>
      <c r="G144" s="124">
        <f t="shared" ref="G144:G146" si="10">ROUND(E144*F144,2)</f>
        <v>0</v>
      </c>
    </row>
    <row r="145" spans="2:7" s="36" customFormat="1" x14ac:dyDescent="0.2">
      <c r="B145" s="58" t="s">
        <v>137</v>
      </c>
      <c r="C145" s="123" t="s">
        <v>198</v>
      </c>
      <c r="D145" s="32" t="s">
        <v>192</v>
      </c>
      <c r="E145" s="18">
        <v>0.08</v>
      </c>
      <c r="F145" s="122"/>
      <c r="G145" s="124">
        <f t="shared" si="10"/>
        <v>0</v>
      </c>
    </row>
    <row r="146" spans="2:7" s="36" customFormat="1" ht="28.5" x14ac:dyDescent="0.2">
      <c r="B146" s="58" t="s">
        <v>138</v>
      </c>
      <c r="C146" s="123" t="s">
        <v>199</v>
      </c>
      <c r="D146" s="32" t="s">
        <v>192</v>
      </c>
      <c r="E146" s="99">
        <v>10</v>
      </c>
      <c r="F146" s="122"/>
      <c r="G146" s="124">
        <f t="shared" si="10"/>
        <v>0</v>
      </c>
    </row>
    <row r="147" spans="2:7" ht="29.25" customHeight="1" thickBot="1" x14ac:dyDescent="0.3">
      <c r="B147" s="128" t="s">
        <v>82</v>
      </c>
      <c r="C147" s="129"/>
      <c r="D147" s="129"/>
      <c r="E147" s="129"/>
      <c r="F147" s="129"/>
      <c r="G147" s="113">
        <f>SUM(G111,G127,G141,G144:G146)</f>
        <v>0</v>
      </c>
    </row>
    <row r="148" spans="2:7" ht="15" x14ac:dyDescent="0.25">
      <c r="B148" s="109"/>
      <c r="C148" s="115" t="s">
        <v>183</v>
      </c>
      <c r="D148" s="110"/>
      <c r="E148" s="111"/>
      <c r="F148" s="112"/>
      <c r="G148" s="126"/>
    </row>
    <row r="149" spans="2:7" ht="15" x14ac:dyDescent="0.25">
      <c r="B149" s="109">
        <v>1</v>
      </c>
      <c r="C149" s="110" t="s">
        <v>181</v>
      </c>
      <c r="D149" s="114" t="s">
        <v>182</v>
      </c>
      <c r="E149" s="111">
        <v>145</v>
      </c>
      <c r="F149" s="112"/>
      <c r="G149" s="20">
        <f t="shared" ref="G149:G152" si="11">ROUND(E149*F149,2)</f>
        <v>0</v>
      </c>
    </row>
    <row r="150" spans="2:7" ht="15" x14ac:dyDescent="0.25">
      <c r="B150" s="109">
        <v>2</v>
      </c>
      <c r="C150" s="110" t="s">
        <v>170</v>
      </c>
      <c r="D150" s="114" t="s">
        <v>32</v>
      </c>
      <c r="E150" s="111">
        <v>1</v>
      </c>
      <c r="F150" s="112"/>
      <c r="G150" s="20">
        <f t="shared" si="11"/>
        <v>0</v>
      </c>
    </row>
    <row r="151" spans="2:7" ht="15" x14ac:dyDescent="0.25">
      <c r="B151" s="109">
        <v>3</v>
      </c>
      <c r="C151" s="110" t="s">
        <v>172</v>
      </c>
      <c r="D151" s="114" t="s">
        <v>32</v>
      </c>
      <c r="E151" s="111">
        <v>2</v>
      </c>
      <c r="F151" s="112"/>
      <c r="G151" s="20">
        <f t="shared" si="11"/>
        <v>0</v>
      </c>
    </row>
    <row r="152" spans="2:7" ht="15" x14ac:dyDescent="0.25">
      <c r="B152" s="109">
        <v>4</v>
      </c>
      <c r="C152" s="110" t="s">
        <v>173</v>
      </c>
      <c r="D152" s="114" t="s">
        <v>32</v>
      </c>
      <c r="E152" s="111">
        <v>2</v>
      </c>
      <c r="F152" s="112"/>
      <c r="G152" s="20">
        <f t="shared" si="11"/>
        <v>0</v>
      </c>
    </row>
    <row r="153" spans="2:7" ht="15.75" thickBot="1" x14ac:dyDescent="0.3">
      <c r="B153" s="128" t="s">
        <v>184</v>
      </c>
      <c r="C153" s="129"/>
      <c r="D153" s="129"/>
      <c r="E153" s="129"/>
      <c r="F153" s="129"/>
      <c r="G153" s="21">
        <f>SUM(G149:G152)</f>
        <v>0</v>
      </c>
    </row>
    <row r="154" spans="2:7" ht="15" x14ac:dyDescent="0.25">
      <c r="B154" s="109"/>
      <c r="C154" s="110"/>
      <c r="D154" s="110"/>
      <c r="E154" s="111"/>
      <c r="F154" s="112"/>
      <c r="G154" s="125"/>
    </row>
    <row r="155" spans="2:7" ht="15.75" thickBot="1" x14ac:dyDescent="0.3">
      <c r="B155" s="130" t="s">
        <v>178</v>
      </c>
      <c r="C155" s="131"/>
      <c r="D155" s="131"/>
      <c r="E155" s="131"/>
      <c r="F155" s="132"/>
      <c r="G155" s="21">
        <f>SUM(G92,G147,G153)</f>
        <v>0</v>
      </c>
    </row>
    <row r="156" spans="2:7" ht="15.75" thickBot="1" x14ac:dyDescent="0.3">
      <c r="B156" s="130" t="s">
        <v>179</v>
      </c>
      <c r="C156" s="131"/>
      <c r="D156" s="131"/>
      <c r="E156" s="131"/>
      <c r="F156" s="132"/>
      <c r="G156" s="20">
        <f>ROUND(G155*0.15,2)</f>
        <v>0</v>
      </c>
    </row>
    <row r="157" spans="2:7" ht="15.75" thickBot="1" x14ac:dyDescent="0.3">
      <c r="B157" s="130" t="s">
        <v>180</v>
      </c>
      <c r="C157" s="131"/>
      <c r="D157" s="131"/>
      <c r="E157" s="131"/>
      <c r="F157" s="132"/>
      <c r="G157" s="21">
        <f>SUM(G155:G156)</f>
        <v>0</v>
      </c>
    </row>
  </sheetData>
  <mergeCells count="7">
    <mergeCell ref="C3:G3"/>
    <mergeCell ref="B147:F147"/>
    <mergeCell ref="B155:F155"/>
    <mergeCell ref="B156:F156"/>
    <mergeCell ref="B157:F157"/>
    <mergeCell ref="B153:F153"/>
    <mergeCell ref="B92:F92"/>
  </mergeCells>
  <pageMargins left="0.70866141732283472" right="0.70866141732283472" top="0.74803149606299213" bottom="0.74803149606299213" header="0.31496062992125984" footer="0.31496062992125984"/>
  <pageSetup paperSize="9" scale="6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Title xmlns="b1f3b5ea-2115-432e-8ddc-6d5e77145f65">47323EP Ценова таблица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1531</PublicOrder>
  </documentManagement>
</p:properties>
</file>

<file path=customXml/itemProps1.xml><?xml version="1.0" encoding="utf-8"?>
<ds:datastoreItem xmlns:ds="http://schemas.openxmlformats.org/officeDocument/2006/customXml" ds:itemID="{877199C6-DE6C-4C9A-9964-14BCD5D2B0D5}"/>
</file>

<file path=customXml/itemProps2.xml><?xml version="1.0" encoding="utf-8"?>
<ds:datastoreItem xmlns:ds="http://schemas.openxmlformats.org/officeDocument/2006/customXml" ds:itemID="{A4F61847-3479-4EA4-AF49-ED5D44C3D51B}"/>
</file>

<file path=customXml/itemProps3.xml><?xml version="1.0" encoding="utf-8"?>
<ds:datastoreItem xmlns:ds="http://schemas.openxmlformats.org/officeDocument/2006/customXml" ds:itemID="{6C410401-29DA-410D-84F9-EB19262576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КС - ЕТАП I+ЕТАП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Konev, Venko</dc:creator>
  <cp:lastModifiedBy>Petkova, Elena</cp:lastModifiedBy>
  <cp:lastPrinted>2018-10-08T12:58:36Z</cp:lastPrinted>
  <dcterms:created xsi:type="dcterms:W3CDTF">2018-09-20T10:31:25Z</dcterms:created>
  <dcterms:modified xsi:type="dcterms:W3CDTF">2018-10-08T13:12:07Z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