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Покани за оферта по чл. 20 ал.3\47443_EP-434-Реконструкция сграда Въздуходувна\За публикуване\"/>
    </mc:Choice>
  </mc:AlternateContent>
  <bookViews>
    <workbookView xWindow="-105" yWindow="-255" windowWidth="13875" windowHeight="13140"/>
  </bookViews>
  <sheets>
    <sheet name="КС -Етап I и Етап II" sheetId="8" r:id="rId1"/>
  </sheets>
  <calcPr calcId="162913"/>
</workbook>
</file>

<file path=xl/calcChain.xml><?xml version="1.0" encoding="utf-8"?>
<calcChain xmlns="http://schemas.openxmlformats.org/spreadsheetml/2006/main">
  <c r="G98" i="8" l="1"/>
  <c r="G76" i="8" l="1"/>
  <c r="G27" i="8" l="1"/>
  <c r="G15" i="8"/>
  <c r="G18" i="8"/>
  <c r="G127" i="8" l="1"/>
  <c r="G126" i="8"/>
  <c r="G125" i="8"/>
  <c r="G124" i="8"/>
  <c r="G123" i="8"/>
  <c r="G122" i="8"/>
  <c r="G121" i="8"/>
  <c r="G120" i="8"/>
  <c r="G119" i="8"/>
  <c r="G118" i="8"/>
  <c r="G117" i="8"/>
  <c r="G116" i="8"/>
  <c r="G113" i="8"/>
  <c r="G112" i="8"/>
  <c r="G111" i="8"/>
  <c r="G110" i="8"/>
  <c r="G109" i="8"/>
  <c r="G108" i="8"/>
  <c r="G107" i="8"/>
  <c r="G106" i="8"/>
  <c r="G105" i="8"/>
  <c r="G104" i="8"/>
  <c r="G101" i="8"/>
  <c r="G100" i="8"/>
  <c r="G99" i="8"/>
  <c r="G97" i="8"/>
  <c r="G96" i="8"/>
  <c r="G95" i="8"/>
  <c r="G94" i="8"/>
  <c r="G93" i="8"/>
  <c r="G92" i="8"/>
  <c r="G91" i="8"/>
  <c r="G90" i="8"/>
  <c r="G88" i="8"/>
  <c r="G87" i="8"/>
  <c r="G81" i="8"/>
  <c r="G80" i="8"/>
  <c r="G79" i="8"/>
  <c r="G75" i="8"/>
  <c r="G74" i="8"/>
  <c r="G73" i="8"/>
  <c r="G69" i="8"/>
  <c r="G68" i="8"/>
  <c r="G67" i="8"/>
  <c r="G66" i="8"/>
  <c r="G65" i="8"/>
  <c r="G64" i="8"/>
  <c r="G63" i="8"/>
  <c r="G62" i="8"/>
  <c r="G61" i="8"/>
  <c r="G60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6" i="8"/>
  <c r="G31" i="8"/>
  <c r="G29" i="8"/>
  <c r="G28" i="8"/>
  <c r="G26" i="8"/>
  <c r="G25" i="8"/>
  <c r="G24" i="8"/>
  <c r="G23" i="8"/>
  <c r="G22" i="8"/>
  <c r="G21" i="8"/>
  <c r="G20" i="8"/>
  <c r="G19" i="8"/>
  <c r="G33" i="8"/>
  <c r="G34" i="8"/>
  <c r="G16" i="8"/>
  <c r="G14" i="8"/>
  <c r="G13" i="8"/>
  <c r="G12" i="8"/>
  <c r="G11" i="8"/>
  <c r="G10" i="8"/>
  <c r="G128" i="8" l="1"/>
  <c r="G102" i="8"/>
  <c r="G35" i="8"/>
  <c r="G114" i="8" l="1"/>
  <c r="G133" i="8"/>
  <c r="G132" i="8"/>
  <c r="G131" i="8"/>
  <c r="G130" i="8"/>
  <c r="G134" i="8" l="1"/>
  <c r="G135" i="8" s="1"/>
  <c r="G37" i="8"/>
  <c r="G70" i="8" l="1"/>
  <c r="G82" i="8"/>
  <c r="G57" i="8"/>
  <c r="G83" i="8" l="1"/>
  <c r="G136" i="8" l="1"/>
  <c r="G137" i="8" l="1"/>
  <c r="G138" i="8" s="1"/>
</calcChain>
</file>

<file path=xl/sharedStrings.xml><?xml version="1.0" encoding="utf-8"?>
<sst xmlns="http://schemas.openxmlformats.org/spreadsheetml/2006/main" count="244" uniqueCount="146">
  <si>
    <t>№</t>
  </si>
  <si>
    <t>Ед.мярка</t>
  </si>
  <si>
    <t>Количество</t>
  </si>
  <si>
    <t>Топлоизолация на външни стени</t>
  </si>
  <si>
    <t>м2</t>
  </si>
  <si>
    <t>Подмяна на дограма и врати</t>
  </si>
  <si>
    <t>м'</t>
  </si>
  <si>
    <t>бр</t>
  </si>
  <si>
    <t>м3</t>
  </si>
  <si>
    <t>Доставка и монтаж на вграден PVC профил с водокап с мрежа</t>
  </si>
  <si>
    <t>Ремонт на покрив</t>
  </si>
  <si>
    <t>Други</t>
  </si>
  <si>
    <t>кг.</t>
  </si>
  <si>
    <t>Инжекционна система за анкериране на шпилки M16</t>
  </si>
  <si>
    <t>Стоманена конструкция - укрепване на дограма</t>
  </si>
  <si>
    <t>Шпилки М8x90 (клас 5.8) (1ш+2г)</t>
  </si>
  <si>
    <t xml:space="preserve">Демонтаж на осветителни тела от фасада в комплект с  рогатка </t>
  </si>
  <si>
    <t>бр.</t>
  </si>
  <si>
    <t>Демонтаж на мълниезащитен спусък - 10м и крепежни елементи</t>
  </si>
  <si>
    <t xml:space="preserve">Доставка и монтаж на ревизиона кутия с клема </t>
  </si>
  <si>
    <t>Направа на връзки между заземителна и мълниезащитна инсталация</t>
  </si>
  <si>
    <t xml:space="preserve">Измерване стойностите на защитното заземление от лицензирана лаборатория </t>
  </si>
  <si>
    <t>Демонтаж на металоконструкции</t>
  </si>
  <si>
    <t>II.Нови инсталации</t>
  </si>
  <si>
    <t>Вентилация</t>
  </si>
  <si>
    <t>Единични проби на вентилатор</t>
  </si>
  <si>
    <t>Ед.цена</t>
  </si>
  <si>
    <t xml:space="preserve">Обект: </t>
  </si>
  <si>
    <t>Пробиване на отвори Ø18-Ø20</t>
  </si>
  <si>
    <t>Пробиване на отвори Ø12</t>
  </si>
  <si>
    <t>Пробиване на отвори Ø10-12</t>
  </si>
  <si>
    <t>Доставка и монтаж на захранващ кабел СВТ 3х1,5мм²</t>
  </si>
  <si>
    <t>Част:  Архитектура</t>
  </si>
  <si>
    <t>Част: Конструктивна</t>
  </si>
  <si>
    <t xml:space="preserve">Част: ОВК </t>
  </si>
  <si>
    <t>Всичко по част: ОВиК</t>
  </si>
  <si>
    <t>Всичко по част: Електро</t>
  </si>
  <si>
    <t>Всичко по част: Архитектура</t>
  </si>
  <si>
    <t>Всичко по част: Конструктивна</t>
  </si>
  <si>
    <t>Стойност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</si>
  <si>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>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</si>
  <si>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 ЕТАП II </t>
    </r>
    <r>
      <rPr>
        <sz val="11"/>
        <color theme="1"/>
        <rFont val="Arial"/>
        <family val="2"/>
        <charset val="204"/>
      </rPr>
      <t>(без ДДС)</t>
    </r>
    <r>
      <rPr>
        <b/>
        <sz val="11"/>
        <color theme="1"/>
        <rFont val="Arial"/>
        <family val="2"/>
        <charset val="204"/>
      </rPr>
      <t>:</t>
    </r>
  </si>
  <si>
    <t>Доставка и монтаж на вътрешни подпрозоречни первази от PVC</t>
  </si>
  <si>
    <t>Доставка и монтаж на LED прожектор 100W на фасада IP 65</t>
  </si>
  <si>
    <t>м.</t>
  </si>
  <si>
    <t>I. Демонтажни работи</t>
  </si>
  <si>
    <t>част Електро</t>
  </si>
  <si>
    <t xml:space="preserve">Демонтаж на съществуващи осветителни тела </t>
  </si>
  <si>
    <t xml:space="preserve">Доставка и монтаж на LED осветително тяло  за монтаж на стена и таван 12W  3000К IP54  
( плафон/ аплик) </t>
  </si>
  <si>
    <t>ЦЕНОВА ТАБЛИЦА</t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</si>
  <si>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</si>
  <si>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Наименование на строително-монтажни работи - ЕТАП I</t>
  </si>
  <si>
    <t>Монтаж и демонтаж на неплътна ограда</t>
  </si>
  <si>
    <t>м1</t>
  </si>
  <si>
    <t>Информационно табло</t>
  </si>
  <si>
    <t>Химическа тоалетна - преносима</t>
  </si>
  <si>
    <t>Преносим контейнер за санитарно-битови нужди</t>
  </si>
  <si>
    <t>Описание на строително-монтажни работи - ЕТАП II</t>
  </si>
  <si>
    <r>
      <t>Част: Електро</t>
    </r>
    <r>
      <rPr>
        <sz val="11"/>
        <color rgb="FF0070C0"/>
        <rFont val="Arial"/>
        <family val="2"/>
        <charset val="204"/>
      </rPr>
      <t xml:space="preserve"> (съпътстващи дейности)</t>
    </r>
  </si>
  <si>
    <t>всичко по част: Архитектурна</t>
  </si>
  <si>
    <t>всичко по част: Електро:</t>
  </si>
  <si>
    <t>част ПЛАН ЗА БЕЗОПАСНОСТ И ЗДРАВЕ</t>
  </si>
  <si>
    <t>всичко по част: ПБЗ:</t>
  </si>
  <si>
    <t>т</t>
  </si>
  <si>
    <t>Полагане на топлоизолационна система под цокъл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 и мозаечна мазилка</t>
  </si>
  <si>
    <t>Доставка и монтаж на топлоизолация обръщане около прозорци и врати XPS с деб. 4 см, вкл. контактен грунд, лепило,мрежа (алкалоустойчива),крепежни елементи, шпакловка и мазилка</t>
  </si>
  <si>
    <t>Демонтаж и последващ монтаж на съществуващ климатик</t>
  </si>
  <si>
    <t>Демонтаж и подмяна на съществуващи врати с ПВЦ врати с коефициент на топлопреминаване  = 1,9 W/m2K (входна врата, врата за покрива и врата с външна стълба за втория етаж)</t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</si>
  <si>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</t>
  </si>
  <si>
    <t>Доставка и монтаж на външни подпрозоречни первази от ламарина, прахово боядисана</t>
  </si>
  <si>
    <t>Демонтаж и монтаж на нова ламаринена обшивка на бордовете на покривите.</t>
  </si>
  <si>
    <t>Извозване до депо на отпадъци от бетон</t>
  </si>
  <si>
    <t>Извозване до депо на отпадъци от стъкло</t>
  </si>
  <si>
    <t>Извозване до депо на смесени строителни отпадъци</t>
  </si>
  <si>
    <t>Извозване до депо на фаянсови и керамични изделия</t>
  </si>
  <si>
    <t>П. Бетон С8/10 - външно стълбище</t>
  </si>
  <si>
    <t>Бетон С20/25, Вм150, Вв0,6 - външно стълбище</t>
  </si>
  <si>
    <t>Кофраж - външно стълбище</t>
  </si>
  <si>
    <t>Армировка В235, В500 - външно стълбище</t>
  </si>
  <si>
    <t xml:space="preserve">Стоманена конструкция - външно аварийно стълбище </t>
  </si>
  <si>
    <t>Стълба Преодоляване покрив / покрив</t>
  </si>
  <si>
    <t>Шпилки М16x250 (клас 8.8) (1ш+2г)</t>
  </si>
  <si>
    <t xml:space="preserve">Шпилки М10x200 </t>
  </si>
  <si>
    <t xml:space="preserve">Демонтаж на осветително тяло тип ЛОТ от фасада </t>
  </si>
  <si>
    <t>Доставка и монтаж на мълниезащитен спусък  изолиран  AlMgSi Ø8мм със свързване към същ. мълниезащ инсталация на покрива</t>
  </si>
  <si>
    <t>м</t>
  </si>
  <si>
    <t xml:space="preserve">Доставка и Монтаж на осветително тяло тип  LED 36W 4500K IP65 за открит монтаж </t>
  </si>
  <si>
    <t>Демонтаж на осев вентилатор 3000м3/ч  с ед.тегло 12кг, к.м.+3.20м</t>
  </si>
  <si>
    <t>Демонтаж на осев вентилатор 4000м3/ч  с ед.тегло 15кг, к.м.+2.30м</t>
  </si>
  <si>
    <t>Демонтаж на съществуваща вертикална тръба от абонатната до втория етаж -1 1/2" с единично тегло 3.27кг/м</t>
  </si>
  <si>
    <t xml:space="preserve">Доставка и м-ж на осев вентилатор 3000м3/ч </t>
  </si>
  <si>
    <t xml:space="preserve">Доставка и м-ж на осев вентилатор 4000м3/ч </t>
  </si>
  <si>
    <t>Ремонт на заустването на покривната изолация около воронките и доставка и монтаж на нови воронки, вклщчително изолация съгласно приложения детайл.</t>
  </si>
  <si>
    <t>Демонтаж на стари водосточни тръби и доставка и монтаж на нови ПВЦ водосточни тръби, включително всички съпътстващи дейности.</t>
  </si>
  <si>
    <t>Разваляне на съществуваща подова настилка и доставка и монтаж на нова подова настилка от гранитогрес, включително подложка от циментова замазка и фугиране в Баня 1</t>
  </si>
  <si>
    <t>Разваляне на съществуващи фаянсови плочки и доставка и монтаж на нови фаянсови плочки, включително подложка от циментова замазка и фугиране в Баня 1 и подмяна на компроментирани плочки в съблекалня 2</t>
  </si>
  <si>
    <t>Премахване на обрушената боя, грундиране и боядисване (два слоя) в мокри помещения (всички мокри помещения)</t>
  </si>
  <si>
    <t>Премахване на обрушената боя, запълване на пукнатини, грундиране и боядисване (два слоя) в сухи помещения (всички сухи помещения с изключение на четирите помещения за трансформаторите)</t>
  </si>
  <si>
    <t>Демонтаж на санитарен прибор</t>
  </si>
  <si>
    <t>Доставка и монтаж на мивка в Баня 1 и WC 2</t>
  </si>
  <si>
    <t>Доставка и монтаж на душ с батерия в Баня 1</t>
  </si>
  <si>
    <t>Отсраняване на обрушената мазилка на козирката на външната врата и направа на нова, включително грундиране и боядисване (два слоя)</t>
  </si>
  <si>
    <t>'Разваляне на съществуваща подова настилка и доставка и монтаж на нова саморазливна настилка в Съблекалня 2</t>
  </si>
  <si>
    <t>Демонтаж на съществуваща дървена врата и доставка и монтаж на нова ПВЦ врата в баня 1</t>
  </si>
  <si>
    <t xml:space="preserve">Доставка и монтаж на перфорирана кабелна скара 100/35 в комплект с крепежни елементи за монтаж </t>
  </si>
  <si>
    <t>Доставка и Монтаж на осветително тяло тип  LED 60W 4500K IP65  за открит монтаж 150/8,6см</t>
  </si>
  <si>
    <t>Доставка и Монтаж на осветително тяло тип  LED 48W 4500K IP65  за открит монтаж 150/7 см</t>
  </si>
  <si>
    <t>Доставка и Монтаж на осветително тяло тип  LED 40W 4500K  за повърхностен монтаж 120/8 см</t>
  </si>
  <si>
    <t>Доставка и Монтаж на осветително тяло тип  LED 40W 4200K IP20   120/30см</t>
  </si>
  <si>
    <t xml:space="preserve">Доставка и монтаж  на рамка за открит монтаж на светодиоден осветител </t>
  </si>
  <si>
    <t>LED панел с ниско ниво на заслепяване  600Х600, 40W, 4200K за вграждане в окачен таван</t>
  </si>
  <si>
    <t xml:space="preserve">Доставка и монтаж на осветителни тяло удъроустойчиво </t>
  </si>
  <si>
    <t>част ВиК</t>
  </si>
  <si>
    <t xml:space="preserve">Доставка и монтаж на водопроводни тръби за студена вода PP DN 20 PN10 включително фитинги, крепежни скоби с гумени вложки, компенсатори и топлоизолация </t>
  </si>
  <si>
    <t>m</t>
  </si>
  <si>
    <t xml:space="preserve">Доставка и монтаж на водопроводни тръби за топла вода PP DN 20 PN16 включително фитинги, крепежни скоби с гумени вложки, компенсатори и топлоизолация </t>
  </si>
  <si>
    <t>Доставка и монтаж на канализационни тръби PVC DN 50 включително фитинги</t>
  </si>
  <si>
    <t>Възстановяване на мазилката</t>
  </si>
  <si>
    <t>Доставка и монтаж на PP комплект за батерия (УКБ)</t>
  </si>
  <si>
    <t>Доставка и монтаж на подов сифон ф50</t>
  </si>
  <si>
    <t>Разкъртване на стената за разкриване на съществуващите тръби</t>
  </si>
  <si>
    <t>Разкъртване на пода за разкриване на съществуващите тръби</t>
  </si>
  <si>
    <t>Демонтаж на стари поцинковани тръби и извозване на депо</t>
  </si>
  <si>
    <t>Присвързване на съществуващ поцинкован водопровод с новоизграден PP</t>
  </si>
  <si>
    <t xml:space="preserve">Хидравлично изпитване на новоположените тръбни участъци </t>
  </si>
  <si>
    <t>Промиване и дезинфекция на новоположените тръбни участъци</t>
  </si>
  <si>
    <t>всичко по част: ВиК:</t>
  </si>
  <si>
    <r>
      <t>Реконструкция на сграда “</t>
    </r>
    <r>
      <rPr>
        <b/>
        <sz val="11"/>
        <rFont val="Arial"/>
        <family val="2"/>
        <charset val="204"/>
      </rPr>
      <t>Въздухудувна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68134.519.15 - Етапи I и II</t>
    </r>
  </si>
  <si>
    <t>Демонтаж на съществуваща дограма и почистване от стъкла и други.</t>
  </si>
  <si>
    <t>Доставка и монтаж на алуминиева дограма с коефициент на топлопреминаване = 1,7 W/m2K , включително силикониране на външен перваз.</t>
  </si>
  <si>
    <t>Полагане на топлоизолационна система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</t>
  </si>
  <si>
    <t>Премахване на обрушена мазилка по външни стени и направата на нова мазилка преди топлоизолация</t>
  </si>
  <si>
    <t xml:space="preserve">Направа и разваляне на фасадно скеле </t>
  </si>
  <si>
    <t>Демонтаж и последващ монтаж на кабел(два комуникационни кабела и алармена система за пожароизвестяване на фасада)</t>
  </si>
  <si>
    <t>Измазване и шпакловане около подменената дограма и врати в сградата, включително монтаж на ръбоохранителни лайсни</t>
  </si>
  <si>
    <t>Доставка и монтаж на ръбоохранителен алуминиев профил със стъклофибърна мрежа</t>
  </si>
  <si>
    <t>Доставка и монтаж на алуминиева дограма с коефициент на топлопреминаване = 1,7 W/m2K и пожароустойчиво стъкло EI 30 (прозорец на северозападна фасада),включително силикониране на външен перваз.</t>
  </si>
  <si>
    <t>Демонтаж и подмяна на съществуващи врати със самозатварящи се, пожароустойчиви врати EI 90 (2 бр. вътрешни врати към другата сграда)</t>
  </si>
  <si>
    <t>Почистване и боядисване на всички външни врати и решетки, които не са предвидени за подмяна</t>
  </si>
  <si>
    <t>Изкоп за външно стълбище и извозване до депо</t>
  </si>
  <si>
    <t>Обратен насип със скален материал - външно стълбище</t>
  </si>
  <si>
    <t>Анти корозионна защита - външно аварийно стълбище - съгласно част Конструкции</t>
  </si>
  <si>
    <t>Анти корозионна защита - укрепващи профили на дограма - съгласно част Конструкции</t>
  </si>
  <si>
    <t>Депониране на почистена от стъкла демонтирана метална дограма и други метални отпадъци на посочена площадка на територията на ПСОВ Кубратово</t>
  </si>
  <si>
    <r>
      <t xml:space="preserve">Непредвидени разходи (10%)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</si>
  <si>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(10%)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</si>
</sst>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лв&quot;_-;\-* #,##0.00\ &quot;лв&quot;_-;_-* &quot;-&quot;??\ &quot;лв&quot;_-;_-@_-"/>
    <numFmt numFmtId="165" formatCode="#,##0.0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2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1" xfId="0" quotePrefix="1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8" xfId="0" applyFont="1" applyBorder="1"/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5" fillId="0" borderId="0" xfId="0" applyFont="1" applyBorder="1"/>
    <xf numFmtId="4" fontId="4" fillId="0" borderId="2" xfId="0" applyNumberFormat="1" applyFont="1" applyFill="1" applyBorder="1" applyAlignment="1">
      <alignment horizontal="right" indent="2"/>
    </xf>
    <xf numFmtId="4" fontId="5" fillId="0" borderId="0" xfId="0" applyNumberFormat="1" applyFont="1"/>
    <xf numFmtId="4" fontId="11" fillId="0" borderId="14" xfId="0" applyNumberFormat="1" applyFont="1" applyFill="1" applyBorder="1"/>
    <xf numFmtId="4" fontId="5" fillId="0" borderId="9" xfId="0" applyNumberFormat="1" applyFont="1" applyBorder="1"/>
    <xf numFmtId="0" fontId="8" fillId="0" borderId="5" xfId="0" applyFont="1" applyFill="1" applyBorder="1" applyAlignment="1">
      <alignment horizontal="center" vertical="center" wrapText="1"/>
    </xf>
    <xf numFmtId="4" fontId="11" fillId="5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0" fontId="12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2" fontId="5" fillId="0" borderId="0" xfId="0" applyNumberFormat="1" applyFont="1"/>
    <xf numFmtId="2" fontId="11" fillId="5" borderId="11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/>
    <xf numFmtId="2" fontId="5" fillId="0" borderId="2" xfId="0" applyNumberFormat="1" applyFont="1" applyBorder="1"/>
    <xf numFmtId="2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" fontId="13" fillId="0" borderId="0" xfId="0" applyNumberFormat="1" applyFont="1"/>
    <xf numFmtId="0" fontId="5" fillId="0" borderId="1" xfId="0" applyFont="1" applyBorder="1" applyAlignment="1">
      <alignment horizontal="center" wrapText="1"/>
    </xf>
    <xf numFmtId="0" fontId="8" fillId="0" borderId="0" xfId="0" applyFont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4" fontId="10" fillId="0" borderId="0" xfId="0" applyNumberFormat="1" applyFont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0" borderId="1" xfId="0" quotePrefix="1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0" fontId="7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wrapText="1"/>
    </xf>
    <xf numFmtId="4" fontId="6" fillId="0" borderId="6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4" borderId="3" xfId="2" applyNumberFormat="1" applyFont="1" applyFill="1" applyBorder="1" applyAlignment="1">
      <alignment horizontal="left" vertical="top" wrapText="1"/>
    </xf>
    <xf numFmtId="49" fontId="4" fillId="4" borderId="1" xfId="2" applyNumberFormat="1" applyFont="1" applyFill="1" applyBorder="1" applyAlignment="1">
      <alignment horizontal="center" wrapText="1"/>
    </xf>
    <xf numFmtId="4" fontId="4" fillId="0" borderId="1" xfId="2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5" fontId="4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4" fontId="7" fillId="0" borderId="0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5" fillId="0" borderId="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2" fillId="5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4" fontId="5" fillId="0" borderId="20" xfId="0" applyNumberFormat="1" applyFont="1" applyBorder="1" applyAlignment="1">
      <alignment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2" applyNumberFormat="1" applyFont="1" applyFill="1" applyBorder="1" applyAlignment="1">
      <alignment horizontal="left" vertical="top" wrapText="1"/>
    </xf>
    <xf numFmtId="2" fontId="4" fillId="6" borderId="3" xfId="2" applyNumberFormat="1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wrapText="1"/>
    </xf>
    <xf numFmtId="2" fontId="5" fillId="6" borderId="1" xfId="0" applyNumberFormat="1" applyFont="1" applyFill="1" applyBorder="1" applyAlignment="1">
      <alignment wrapText="1"/>
    </xf>
    <xf numFmtId="4" fontId="5" fillId="6" borderId="6" xfId="0" applyNumberFormat="1" applyFont="1" applyFill="1" applyBorder="1" applyAlignment="1">
      <alignment wrapText="1"/>
    </xf>
    <xf numFmtId="49" fontId="4" fillId="6" borderId="1" xfId="2" applyNumberFormat="1" applyFont="1" applyFill="1" applyBorder="1" applyAlignment="1">
      <alignment horizontal="center" wrapText="1"/>
    </xf>
    <xf numFmtId="4" fontId="4" fillId="6" borderId="1" xfId="2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wrapText="1"/>
    </xf>
    <xf numFmtId="4" fontId="5" fillId="6" borderId="1" xfId="0" applyNumberFormat="1" applyFont="1" applyFill="1" applyBorder="1" applyAlignment="1">
      <alignment wrapText="1"/>
    </xf>
    <xf numFmtId="4" fontId="6" fillId="6" borderId="6" xfId="0" applyNumberFormat="1" applyFont="1" applyFill="1" applyBorder="1" applyAlignment="1">
      <alignment horizontal="left" wrapText="1"/>
    </xf>
    <xf numFmtId="4" fontId="5" fillId="6" borderId="6" xfId="0" applyNumberFormat="1" applyFont="1" applyFill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</cellXfs>
  <cellStyles count="5">
    <cellStyle name="Currency 2" xfId="4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1"/>
  <sheetViews>
    <sheetView tabSelected="1" workbookViewId="0">
      <selection activeCell="K13" sqref="K13"/>
    </sheetView>
  </sheetViews>
  <sheetFormatPr defaultRowHeight="14.25" x14ac:dyDescent="0.2"/>
  <cols>
    <col min="1" max="1" width="9.140625" style="1"/>
    <col min="2" max="2" width="13.28515625" style="1" customWidth="1"/>
    <col min="3" max="3" width="61.28515625" style="1" customWidth="1"/>
    <col min="4" max="4" width="11.7109375" style="1" customWidth="1"/>
    <col min="5" max="5" width="13.5703125" style="1" bestFit="1" customWidth="1"/>
    <col min="6" max="6" width="13" style="39" customWidth="1"/>
    <col min="7" max="7" width="13.7109375" style="23" bestFit="1" customWidth="1"/>
    <col min="8" max="8" width="9.140625" style="1"/>
    <col min="9" max="9" width="64.5703125" style="21" customWidth="1"/>
    <col min="10" max="10" width="12.5703125" style="1" customWidth="1"/>
    <col min="11" max="16384" width="9.140625" style="1"/>
  </cols>
  <sheetData>
    <row r="2" spans="2:9" ht="15" x14ac:dyDescent="0.25">
      <c r="C2" s="44" t="s">
        <v>49</v>
      </c>
    </row>
    <row r="3" spans="2:9" x14ac:dyDescent="0.2">
      <c r="C3" s="2"/>
    </row>
    <row r="4" spans="2:9" ht="29.25" customHeight="1" x14ac:dyDescent="0.2">
      <c r="B4" s="8" t="s">
        <v>27</v>
      </c>
      <c r="C4" s="137" t="s">
        <v>127</v>
      </c>
      <c r="D4" s="137"/>
      <c r="E4" s="137"/>
      <c r="F4" s="137"/>
      <c r="G4" s="137"/>
    </row>
    <row r="5" spans="2:9" ht="15" thickBot="1" x14ac:dyDescent="0.25"/>
    <row r="6" spans="2:9" ht="44.25" customHeight="1" thickBot="1" x14ac:dyDescent="0.25">
      <c r="B6" s="14" t="s">
        <v>0</v>
      </c>
      <c r="C6" s="15" t="s">
        <v>51</v>
      </c>
      <c r="D6" s="15" t="s">
        <v>1</v>
      </c>
      <c r="E6" s="16" t="s">
        <v>2</v>
      </c>
      <c r="F6" s="40" t="s">
        <v>26</v>
      </c>
      <c r="G6" s="27" t="s">
        <v>39</v>
      </c>
    </row>
    <row r="7" spans="2:9" s="17" customFormat="1" ht="15" x14ac:dyDescent="0.25">
      <c r="B7" s="18"/>
      <c r="C7" s="19"/>
      <c r="D7" s="19"/>
      <c r="E7" s="20"/>
      <c r="F7" s="41"/>
      <c r="G7" s="24"/>
      <c r="I7" s="35"/>
    </row>
    <row r="8" spans="2:9" ht="15" customHeight="1" x14ac:dyDescent="0.2">
      <c r="B8" s="13"/>
      <c r="C8" s="48" t="s">
        <v>32</v>
      </c>
      <c r="D8" s="6"/>
      <c r="E8" s="22"/>
      <c r="F8" s="42"/>
      <c r="G8" s="25"/>
    </row>
    <row r="9" spans="2:9" s="28" customFormat="1" ht="15" x14ac:dyDescent="0.25">
      <c r="B9" s="60"/>
      <c r="C9" s="61" t="s">
        <v>3</v>
      </c>
      <c r="D9" s="61"/>
      <c r="E9" s="62"/>
      <c r="F9" s="63"/>
      <c r="G9" s="64"/>
      <c r="I9" s="65"/>
    </row>
    <row r="10" spans="2:9" s="28" customFormat="1" ht="71.25" x14ac:dyDescent="0.2">
      <c r="B10" s="66">
        <v>1</v>
      </c>
      <c r="C10" s="54" t="s">
        <v>130</v>
      </c>
      <c r="D10" s="67" t="s">
        <v>4</v>
      </c>
      <c r="E10" s="68">
        <v>374.7</v>
      </c>
      <c r="F10" s="69"/>
      <c r="G10" s="94">
        <f t="shared" ref="G10:G16" si="0">ROUND(E10*F10,2)</f>
        <v>0</v>
      </c>
      <c r="I10" s="65"/>
    </row>
    <row r="11" spans="2:9" s="28" customFormat="1" ht="71.25" x14ac:dyDescent="0.2">
      <c r="B11" s="66">
        <v>2</v>
      </c>
      <c r="C11" s="54" t="s">
        <v>64</v>
      </c>
      <c r="D11" s="67" t="s">
        <v>4</v>
      </c>
      <c r="E11" s="68">
        <v>19.3</v>
      </c>
      <c r="F11" s="69"/>
      <c r="G11" s="94">
        <f t="shared" si="0"/>
        <v>0</v>
      </c>
      <c r="I11" s="36"/>
    </row>
    <row r="12" spans="2:9" s="28" customFormat="1" ht="28.5" x14ac:dyDescent="0.2">
      <c r="B12" s="66">
        <v>3</v>
      </c>
      <c r="C12" s="54" t="s">
        <v>131</v>
      </c>
      <c r="D12" s="67" t="s">
        <v>4</v>
      </c>
      <c r="E12" s="70">
        <v>78.800000000000011</v>
      </c>
      <c r="F12" s="69"/>
      <c r="G12" s="94">
        <f t="shared" si="0"/>
        <v>0</v>
      </c>
      <c r="I12" s="36"/>
    </row>
    <row r="13" spans="2:9" s="28" customFormat="1" ht="57" x14ac:dyDescent="0.2">
      <c r="B13" s="66">
        <v>4</v>
      </c>
      <c r="C13" s="54" t="s">
        <v>65</v>
      </c>
      <c r="D13" s="67" t="s">
        <v>6</v>
      </c>
      <c r="E13" s="68">
        <v>239.70000000000002</v>
      </c>
      <c r="F13" s="69"/>
      <c r="G13" s="94">
        <f t="shared" si="0"/>
        <v>0</v>
      </c>
      <c r="I13" s="36"/>
    </row>
    <row r="14" spans="2:9" s="28" customFormat="1" x14ac:dyDescent="0.2">
      <c r="B14" s="66">
        <v>5</v>
      </c>
      <c r="C14" s="54" t="s">
        <v>66</v>
      </c>
      <c r="D14" s="71" t="s">
        <v>7</v>
      </c>
      <c r="E14" s="70">
        <v>1</v>
      </c>
      <c r="F14" s="72"/>
      <c r="G14" s="94">
        <f t="shared" si="0"/>
        <v>0</v>
      </c>
      <c r="I14" s="36"/>
    </row>
    <row r="15" spans="2:9" s="28" customFormat="1" ht="42.75" x14ac:dyDescent="0.2">
      <c r="B15" s="66">
        <v>6</v>
      </c>
      <c r="C15" s="54" t="s">
        <v>133</v>
      </c>
      <c r="D15" s="71" t="s">
        <v>7</v>
      </c>
      <c r="E15" s="70">
        <v>3</v>
      </c>
      <c r="F15" s="72"/>
      <c r="G15" s="94">
        <f t="shared" ref="G15" si="1">ROUND(E15*F15,2)</f>
        <v>0</v>
      </c>
      <c r="I15" s="36"/>
    </row>
    <row r="16" spans="2:9" s="28" customFormat="1" x14ac:dyDescent="0.2">
      <c r="B16" s="66">
        <v>7</v>
      </c>
      <c r="C16" s="54" t="s">
        <v>132</v>
      </c>
      <c r="D16" s="67" t="s">
        <v>4</v>
      </c>
      <c r="E16" s="70">
        <v>803</v>
      </c>
      <c r="F16" s="72"/>
      <c r="G16" s="94">
        <f t="shared" si="0"/>
        <v>0</v>
      </c>
      <c r="I16" s="65"/>
    </row>
    <row r="17" spans="2:9" s="28" customFormat="1" ht="15" x14ac:dyDescent="0.2">
      <c r="B17" s="76"/>
      <c r="C17" s="61" t="s">
        <v>5</v>
      </c>
      <c r="D17" s="77"/>
      <c r="E17" s="78"/>
      <c r="F17" s="79"/>
      <c r="G17" s="80"/>
      <c r="I17" s="65"/>
    </row>
    <row r="18" spans="2:9" s="28" customFormat="1" ht="28.5" x14ac:dyDescent="0.2">
      <c r="B18" s="66">
        <v>8</v>
      </c>
      <c r="C18" s="4" t="s">
        <v>128</v>
      </c>
      <c r="D18" s="67" t="s">
        <v>4</v>
      </c>
      <c r="E18" s="68">
        <v>161.34</v>
      </c>
      <c r="F18" s="69"/>
      <c r="G18" s="94">
        <f t="shared" ref="G18" si="2">ROUND(E18*F18,2)</f>
        <v>0</v>
      </c>
      <c r="I18" s="65"/>
    </row>
    <row r="19" spans="2:9" s="28" customFormat="1" ht="42.75" x14ac:dyDescent="0.2">
      <c r="B19" s="66">
        <v>9</v>
      </c>
      <c r="C19" s="4" t="s">
        <v>129</v>
      </c>
      <c r="D19" s="67" t="s">
        <v>4</v>
      </c>
      <c r="E19" s="68">
        <v>136.75</v>
      </c>
      <c r="F19" s="69"/>
      <c r="G19" s="94">
        <f t="shared" ref="G19:G29" si="3">ROUND(E19*F19,2)</f>
        <v>0</v>
      </c>
      <c r="I19" s="37"/>
    </row>
    <row r="20" spans="2:9" s="28" customFormat="1" ht="57" x14ac:dyDescent="0.2">
      <c r="B20" s="66">
        <v>10</v>
      </c>
      <c r="C20" s="4" t="s">
        <v>136</v>
      </c>
      <c r="D20" s="67" t="s">
        <v>4</v>
      </c>
      <c r="E20" s="68">
        <v>2.04</v>
      </c>
      <c r="F20" s="69"/>
      <c r="G20" s="94">
        <f t="shared" si="3"/>
        <v>0</v>
      </c>
      <c r="I20" s="37"/>
    </row>
    <row r="21" spans="2:9" s="28" customFormat="1" ht="57" x14ac:dyDescent="0.2">
      <c r="B21" s="66">
        <v>11</v>
      </c>
      <c r="C21" s="4" t="s">
        <v>67</v>
      </c>
      <c r="D21" s="71" t="s">
        <v>4</v>
      </c>
      <c r="E21" s="68">
        <v>7.55</v>
      </c>
      <c r="F21" s="69"/>
      <c r="G21" s="94">
        <f t="shared" si="3"/>
        <v>0</v>
      </c>
      <c r="I21" s="65"/>
    </row>
    <row r="22" spans="2:9" s="28" customFormat="1" ht="42.75" x14ac:dyDescent="0.2">
      <c r="B22" s="66">
        <v>12</v>
      </c>
      <c r="C22" s="4" t="s">
        <v>137</v>
      </c>
      <c r="D22" s="71" t="s">
        <v>4</v>
      </c>
      <c r="E22" s="68">
        <v>5.1150000000000002</v>
      </c>
      <c r="F22" s="69"/>
      <c r="G22" s="94">
        <f t="shared" si="3"/>
        <v>0</v>
      </c>
      <c r="I22" s="65"/>
    </row>
    <row r="23" spans="2:9" s="28" customFormat="1" ht="57" x14ac:dyDescent="0.2">
      <c r="B23" s="66">
        <v>13</v>
      </c>
      <c r="C23" s="4" t="s">
        <v>68</v>
      </c>
      <c r="D23" s="67" t="s">
        <v>8</v>
      </c>
      <c r="E23" s="68">
        <v>3.8730000000000002</v>
      </c>
      <c r="F23" s="69"/>
      <c r="G23" s="94">
        <f t="shared" si="3"/>
        <v>0</v>
      </c>
      <c r="I23" s="65"/>
    </row>
    <row r="24" spans="2:9" s="28" customFormat="1" ht="28.5" x14ac:dyDescent="0.2">
      <c r="B24" s="66">
        <v>14</v>
      </c>
      <c r="C24" s="4" t="s">
        <v>138</v>
      </c>
      <c r="D24" s="71" t="s">
        <v>4</v>
      </c>
      <c r="E24" s="68">
        <v>34.24</v>
      </c>
      <c r="F24" s="69"/>
      <c r="G24" s="94">
        <f t="shared" si="3"/>
        <v>0</v>
      </c>
      <c r="I24" s="65"/>
    </row>
    <row r="25" spans="2:9" s="28" customFormat="1" ht="42.75" x14ac:dyDescent="0.2">
      <c r="B25" s="66">
        <v>15</v>
      </c>
      <c r="C25" s="4" t="s">
        <v>134</v>
      </c>
      <c r="D25" s="67" t="s">
        <v>6</v>
      </c>
      <c r="E25" s="68">
        <v>212.07000000000002</v>
      </c>
      <c r="F25" s="69"/>
      <c r="G25" s="94">
        <f t="shared" si="3"/>
        <v>0</v>
      </c>
      <c r="I25" s="65"/>
    </row>
    <row r="26" spans="2:9" s="28" customFormat="1" ht="28.5" x14ac:dyDescent="0.2">
      <c r="B26" s="66">
        <v>16</v>
      </c>
      <c r="C26" s="12" t="s">
        <v>9</v>
      </c>
      <c r="D26" s="67" t="s">
        <v>6</v>
      </c>
      <c r="E26" s="68">
        <v>73.469999999999985</v>
      </c>
      <c r="F26" s="69"/>
      <c r="G26" s="94">
        <f t="shared" si="3"/>
        <v>0</v>
      </c>
      <c r="I26" s="65"/>
    </row>
    <row r="27" spans="2:9" s="28" customFormat="1" ht="28.5" x14ac:dyDescent="0.2">
      <c r="B27" s="66">
        <v>17</v>
      </c>
      <c r="C27" s="12" t="s">
        <v>135</v>
      </c>
      <c r="D27" s="67" t="s">
        <v>6</v>
      </c>
      <c r="E27" s="68">
        <v>166.23</v>
      </c>
      <c r="F27" s="69"/>
      <c r="G27" s="94">
        <f t="shared" ref="G27" si="4">ROUND(E27*F27,2)</f>
        <v>0</v>
      </c>
      <c r="I27" s="65"/>
    </row>
    <row r="28" spans="2:9" s="28" customFormat="1" ht="28.5" x14ac:dyDescent="0.2">
      <c r="B28" s="66">
        <v>18</v>
      </c>
      <c r="C28" s="55" t="s">
        <v>69</v>
      </c>
      <c r="D28" s="67" t="s">
        <v>6</v>
      </c>
      <c r="E28" s="68">
        <v>53.489999999999995</v>
      </c>
      <c r="F28" s="69"/>
      <c r="G28" s="94">
        <f t="shared" si="3"/>
        <v>0</v>
      </c>
      <c r="I28" s="65"/>
    </row>
    <row r="29" spans="2:9" s="28" customFormat="1" ht="28.5" x14ac:dyDescent="0.2">
      <c r="B29" s="66">
        <v>19</v>
      </c>
      <c r="C29" s="54" t="s">
        <v>42</v>
      </c>
      <c r="D29" s="67" t="s">
        <v>6</v>
      </c>
      <c r="E29" s="68">
        <v>54.150000000000006</v>
      </c>
      <c r="F29" s="69"/>
      <c r="G29" s="94">
        <f t="shared" si="3"/>
        <v>0</v>
      </c>
      <c r="I29" s="65"/>
    </row>
    <row r="30" spans="2:9" s="28" customFormat="1" ht="15" x14ac:dyDescent="0.2">
      <c r="B30" s="76"/>
      <c r="C30" s="61" t="s">
        <v>10</v>
      </c>
      <c r="D30" s="77"/>
      <c r="E30" s="78"/>
      <c r="F30" s="79"/>
      <c r="G30" s="80"/>
      <c r="I30" s="65"/>
    </row>
    <row r="31" spans="2:9" s="28" customFormat="1" ht="28.5" x14ac:dyDescent="0.2">
      <c r="B31" s="66">
        <v>20</v>
      </c>
      <c r="C31" s="3" t="s">
        <v>70</v>
      </c>
      <c r="D31" s="71" t="s">
        <v>4</v>
      </c>
      <c r="E31" s="68">
        <v>51</v>
      </c>
      <c r="F31" s="69"/>
      <c r="G31" s="94">
        <f t="shared" ref="G31" si="5">ROUND(E31*F31,2)</f>
        <v>0</v>
      </c>
      <c r="I31" s="65"/>
    </row>
    <row r="32" spans="2:9" s="28" customFormat="1" ht="15" x14ac:dyDescent="0.2">
      <c r="B32" s="76"/>
      <c r="C32" s="61" t="s">
        <v>11</v>
      </c>
      <c r="D32" s="77"/>
      <c r="E32" s="78"/>
      <c r="F32" s="79"/>
      <c r="G32" s="80"/>
      <c r="I32" s="65"/>
    </row>
    <row r="33" spans="1:9" s="28" customFormat="1" ht="42.75" x14ac:dyDescent="0.2">
      <c r="B33" s="66">
        <v>21</v>
      </c>
      <c r="C33" s="9" t="s">
        <v>143</v>
      </c>
      <c r="D33" s="67" t="s">
        <v>63</v>
      </c>
      <c r="E33" s="68">
        <v>4.97</v>
      </c>
      <c r="F33" s="74"/>
      <c r="G33" s="94">
        <f>ROUND(E33*F33,2)</f>
        <v>0</v>
      </c>
      <c r="I33" s="65"/>
    </row>
    <row r="34" spans="1:9" s="28" customFormat="1" x14ac:dyDescent="0.2">
      <c r="B34" s="66">
        <v>22</v>
      </c>
      <c r="C34" s="9" t="s">
        <v>71</v>
      </c>
      <c r="D34" s="67" t="s">
        <v>63</v>
      </c>
      <c r="E34" s="68">
        <v>2.4</v>
      </c>
      <c r="F34" s="74"/>
      <c r="G34" s="94">
        <f>ROUND(E34*F34,2)</f>
        <v>0</v>
      </c>
      <c r="I34" s="65"/>
    </row>
    <row r="35" spans="1:9" s="28" customFormat="1" x14ac:dyDescent="0.2">
      <c r="B35" s="66">
        <v>23</v>
      </c>
      <c r="C35" s="9" t="s">
        <v>72</v>
      </c>
      <c r="D35" s="67" t="s">
        <v>63</v>
      </c>
      <c r="E35" s="68">
        <v>1.5</v>
      </c>
      <c r="F35" s="74"/>
      <c r="G35" s="94">
        <f>ROUND(E35*F35,2)</f>
        <v>0</v>
      </c>
      <c r="I35" s="65"/>
    </row>
    <row r="36" spans="1:9" s="28" customFormat="1" x14ac:dyDescent="0.2">
      <c r="B36" s="66">
        <v>24</v>
      </c>
      <c r="C36" s="9" t="s">
        <v>73</v>
      </c>
      <c r="D36" s="67" t="s">
        <v>63</v>
      </c>
      <c r="E36" s="68">
        <v>5.4</v>
      </c>
      <c r="F36" s="74"/>
      <c r="G36" s="94">
        <f>ROUND(E36*F36,2)</f>
        <v>0</v>
      </c>
      <c r="I36" s="65"/>
    </row>
    <row r="37" spans="1:9" s="28" customFormat="1" ht="15" x14ac:dyDescent="0.25">
      <c r="B37" s="81"/>
      <c r="C37" s="9"/>
      <c r="D37" s="67"/>
      <c r="E37" s="82"/>
      <c r="F37" s="43" t="s">
        <v>37</v>
      </c>
      <c r="G37" s="83">
        <f>SUM(G10:G36)</f>
        <v>0</v>
      </c>
      <c r="I37" s="65"/>
    </row>
    <row r="38" spans="1:9" s="28" customFormat="1" ht="15" x14ac:dyDescent="0.2">
      <c r="A38" s="65"/>
      <c r="B38" s="84"/>
      <c r="C38" s="50" t="s">
        <v>33</v>
      </c>
      <c r="D38" s="71"/>
      <c r="E38" s="73"/>
      <c r="F38" s="74"/>
      <c r="G38" s="75"/>
      <c r="I38" s="65"/>
    </row>
    <row r="39" spans="1:9" s="28" customFormat="1" x14ac:dyDescent="0.2">
      <c r="A39" s="65"/>
      <c r="B39" s="66">
        <v>25</v>
      </c>
      <c r="C39" s="54" t="s">
        <v>139</v>
      </c>
      <c r="D39" s="67" t="s">
        <v>8</v>
      </c>
      <c r="E39" s="68">
        <v>10</v>
      </c>
      <c r="F39" s="69"/>
      <c r="G39" s="94">
        <f t="shared" ref="G39:G56" si="6">ROUND(E39*F39,2)</f>
        <v>0</v>
      </c>
      <c r="I39" s="65"/>
    </row>
    <row r="40" spans="1:9" s="28" customFormat="1" x14ac:dyDescent="0.2">
      <c r="A40" s="65"/>
      <c r="B40" s="66">
        <v>26</v>
      </c>
      <c r="C40" s="54" t="s">
        <v>140</v>
      </c>
      <c r="D40" s="67" t="s">
        <v>8</v>
      </c>
      <c r="E40" s="68">
        <v>7</v>
      </c>
      <c r="F40" s="69"/>
      <c r="G40" s="94">
        <f t="shared" si="6"/>
        <v>0</v>
      </c>
      <c r="I40" s="65"/>
    </row>
    <row r="41" spans="1:9" s="28" customFormat="1" x14ac:dyDescent="0.2">
      <c r="A41" s="65"/>
      <c r="B41" s="66">
        <v>27</v>
      </c>
      <c r="C41" s="54" t="s">
        <v>75</v>
      </c>
      <c r="D41" s="67" t="s">
        <v>8</v>
      </c>
      <c r="E41" s="68">
        <v>1.4</v>
      </c>
      <c r="F41" s="69"/>
      <c r="G41" s="94">
        <f t="shared" si="6"/>
        <v>0</v>
      </c>
      <c r="I41" s="65"/>
    </row>
    <row r="42" spans="1:9" s="28" customFormat="1" x14ac:dyDescent="0.2">
      <c r="A42" s="65"/>
      <c r="B42" s="66">
        <v>28</v>
      </c>
      <c r="C42" s="54" t="s">
        <v>76</v>
      </c>
      <c r="D42" s="67" t="s">
        <v>8</v>
      </c>
      <c r="E42" s="68">
        <v>3.1</v>
      </c>
      <c r="F42" s="69"/>
      <c r="G42" s="94">
        <f t="shared" si="6"/>
        <v>0</v>
      </c>
      <c r="I42" s="65"/>
    </row>
    <row r="43" spans="1:9" s="28" customFormat="1" x14ac:dyDescent="0.2">
      <c r="A43" s="65"/>
      <c r="B43" s="66">
        <v>29</v>
      </c>
      <c r="C43" s="54" t="s">
        <v>77</v>
      </c>
      <c r="D43" s="67" t="s">
        <v>4</v>
      </c>
      <c r="E43" s="68">
        <v>5</v>
      </c>
      <c r="F43" s="69"/>
      <c r="G43" s="94">
        <f t="shared" si="6"/>
        <v>0</v>
      </c>
      <c r="I43" s="65"/>
    </row>
    <row r="44" spans="1:9" s="28" customFormat="1" x14ac:dyDescent="0.2">
      <c r="A44" s="65"/>
      <c r="B44" s="66">
        <v>30</v>
      </c>
      <c r="C44" s="54" t="s">
        <v>78</v>
      </c>
      <c r="D44" s="67" t="s">
        <v>12</v>
      </c>
      <c r="E44" s="68">
        <v>259</v>
      </c>
      <c r="F44" s="69"/>
      <c r="G44" s="94">
        <f t="shared" si="6"/>
        <v>0</v>
      </c>
      <c r="I44" s="65"/>
    </row>
    <row r="45" spans="1:9" s="28" customFormat="1" x14ac:dyDescent="0.2">
      <c r="A45" s="65"/>
      <c r="B45" s="66">
        <v>31</v>
      </c>
      <c r="C45" s="54" t="s">
        <v>79</v>
      </c>
      <c r="D45" s="67" t="s">
        <v>12</v>
      </c>
      <c r="E45" s="68">
        <v>1072.5999999999999</v>
      </c>
      <c r="F45" s="69"/>
      <c r="G45" s="94">
        <f t="shared" si="6"/>
        <v>0</v>
      </c>
      <c r="I45" s="65"/>
    </row>
    <row r="46" spans="1:9" s="28" customFormat="1" x14ac:dyDescent="0.2">
      <c r="A46" s="65"/>
      <c r="B46" s="66">
        <v>32</v>
      </c>
      <c r="C46" s="54" t="s">
        <v>80</v>
      </c>
      <c r="D46" s="67" t="s">
        <v>12</v>
      </c>
      <c r="E46" s="68">
        <v>55</v>
      </c>
      <c r="F46" s="69"/>
      <c r="G46" s="94">
        <f t="shared" si="6"/>
        <v>0</v>
      </c>
      <c r="I46" s="65"/>
    </row>
    <row r="47" spans="1:9" s="28" customFormat="1" x14ac:dyDescent="0.2">
      <c r="A47" s="65"/>
      <c r="B47" s="66">
        <v>33</v>
      </c>
      <c r="C47" s="54" t="s">
        <v>28</v>
      </c>
      <c r="D47" s="67" t="s">
        <v>7</v>
      </c>
      <c r="E47" s="68">
        <v>32</v>
      </c>
      <c r="F47" s="69"/>
      <c r="G47" s="94">
        <f t="shared" si="6"/>
        <v>0</v>
      </c>
      <c r="I47" s="65"/>
    </row>
    <row r="48" spans="1:9" s="28" customFormat="1" x14ac:dyDescent="0.2">
      <c r="A48" s="65"/>
      <c r="B48" s="66">
        <v>34</v>
      </c>
      <c r="C48" s="54" t="s">
        <v>13</v>
      </c>
      <c r="D48" s="67" t="s">
        <v>7</v>
      </c>
      <c r="E48" s="68">
        <v>32</v>
      </c>
      <c r="F48" s="69"/>
      <c r="G48" s="94">
        <f t="shared" si="6"/>
        <v>0</v>
      </c>
      <c r="I48" s="65"/>
    </row>
    <row r="49" spans="1:9" s="28" customFormat="1" x14ac:dyDescent="0.2">
      <c r="A49" s="65"/>
      <c r="B49" s="66">
        <v>35</v>
      </c>
      <c r="C49" s="54" t="s">
        <v>81</v>
      </c>
      <c r="D49" s="67" t="s">
        <v>7</v>
      </c>
      <c r="E49" s="68">
        <v>32</v>
      </c>
      <c r="F49" s="69"/>
      <c r="G49" s="94">
        <f t="shared" si="6"/>
        <v>0</v>
      </c>
      <c r="I49" s="65"/>
    </row>
    <row r="50" spans="1:9" s="28" customFormat="1" x14ac:dyDescent="0.2">
      <c r="A50" s="65"/>
      <c r="B50" s="66">
        <v>36</v>
      </c>
      <c r="C50" s="54" t="s">
        <v>29</v>
      </c>
      <c r="D50" s="67" t="s">
        <v>7</v>
      </c>
      <c r="E50" s="68">
        <v>32</v>
      </c>
      <c r="F50" s="69"/>
      <c r="G50" s="94">
        <f t="shared" si="6"/>
        <v>0</v>
      </c>
      <c r="I50" s="65"/>
    </row>
    <row r="51" spans="1:9" s="28" customFormat="1" ht="15" customHeight="1" x14ac:dyDescent="0.2">
      <c r="A51" s="65"/>
      <c r="B51" s="66">
        <v>37</v>
      </c>
      <c r="C51" s="54" t="s">
        <v>82</v>
      </c>
      <c r="D51" s="67" t="s">
        <v>7</v>
      </c>
      <c r="E51" s="68">
        <v>24</v>
      </c>
      <c r="F51" s="69"/>
      <c r="G51" s="94">
        <f t="shared" si="6"/>
        <v>0</v>
      </c>
      <c r="I51" s="38"/>
    </row>
    <row r="52" spans="1:9" s="28" customFormat="1" x14ac:dyDescent="0.2">
      <c r="A52" s="65"/>
      <c r="B52" s="66">
        <v>38</v>
      </c>
      <c r="C52" s="54" t="s">
        <v>14</v>
      </c>
      <c r="D52" s="67" t="s">
        <v>12</v>
      </c>
      <c r="E52" s="68">
        <v>246.4</v>
      </c>
      <c r="F52" s="69"/>
      <c r="G52" s="94">
        <f t="shared" si="6"/>
        <v>0</v>
      </c>
      <c r="I52" s="65"/>
    </row>
    <row r="53" spans="1:9" s="28" customFormat="1" x14ac:dyDescent="0.2">
      <c r="A53" s="65"/>
      <c r="B53" s="66">
        <v>39</v>
      </c>
      <c r="C53" s="54" t="s">
        <v>30</v>
      </c>
      <c r="D53" s="67" t="s">
        <v>7</v>
      </c>
      <c r="E53" s="68">
        <v>128</v>
      </c>
      <c r="F53" s="69"/>
      <c r="G53" s="94">
        <f t="shared" si="6"/>
        <v>0</v>
      </c>
      <c r="I53" s="65"/>
    </row>
    <row r="54" spans="1:9" s="28" customFormat="1" x14ac:dyDescent="0.2">
      <c r="A54" s="65"/>
      <c r="B54" s="66">
        <v>40</v>
      </c>
      <c r="C54" s="54" t="s">
        <v>15</v>
      </c>
      <c r="D54" s="67" t="s">
        <v>7</v>
      </c>
      <c r="E54" s="68">
        <v>128</v>
      </c>
      <c r="F54" s="69"/>
      <c r="G54" s="94">
        <f t="shared" si="6"/>
        <v>0</v>
      </c>
      <c r="I54" s="65"/>
    </row>
    <row r="55" spans="1:9" s="28" customFormat="1" ht="28.5" x14ac:dyDescent="0.2">
      <c r="A55" s="65"/>
      <c r="B55" s="66">
        <v>41</v>
      </c>
      <c r="C55" s="54" t="s">
        <v>141</v>
      </c>
      <c r="D55" s="67" t="s">
        <v>12</v>
      </c>
      <c r="E55" s="68">
        <v>1072.5999999999999</v>
      </c>
      <c r="F55" s="69"/>
      <c r="G55" s="94">
        <f t="shared" si="6"/>
        <v>0</v>
      </c>
      <c r="I55" s="65"/>
    </row>
    <row r="56" spans="1:9" s="28" customFormat="1" ht="28.5" x14ac:dyDescent="0.2">
      <c r="A56" s="65"/>
      <c r="B56" s="66">
        <v>42</v>
      </c>
      <c r="C56" s="54" t="s">
        <v>142</v>
      </c>
      <c r="D56" s="67" t="s">
        <v>12</v>
      </c>
      <c r="E56" s="68">
        <v>246.4</v>
      </c>
      <c r="F56" s="69"/>
      <c r="G56" s="94">
        <f t="shared" si="6"/>
        <v>0</v>
      </c>
      <c r="I56" s="65"/>
    </row>
    <row r="57" spans="1:9" s="28" customFormat="1" ht="15" x14ac:dyDescent="0.25">
      <c r="A57" s="65"/>
      <c r="B57" s="85"/>
      <c r="C57" s="5"/>
      <c r="D57" s="86"/>
      <c r="E57" s="87"/>
      <c r="F57" s="43" t="s">
        <v>38</v>
      </c>
      <c r="G57" s="83">
        <f>SUM(G39:G56)</f>
        <v>0</v>
      </c>
      <c r="I57" s="65"/>
    </row>
    <row r="58" spans="1:9" s="28" customFormat="1" ht="15" x14ac:dyDescent="0.2">
      <c r="A58" s="65"/>
      <c r="B58" s="84"/>
      <c r="C58" s="49" t="s">
        <v>58</v>
      </c>
      <c r="D58" s="71"/>
      <c r="E58" s="73"/>
      <c r="F58" s="74"/>
      <c r="G58" s="75"/>
      <c r="I58" s="65"/>
    </row>
    <row r="59" spans="1:9" s="28" customFormat="1" ht="15" x14ac:dyDescent="0.2">
      <c r="B59" s="117"/>
      <c r="C59" s="61" t="s">
        <v>3</v>
      </c>
      <c r="D59" s="122"/>
      <c r="E59" s="123"/>
      <c r="F59" s="124"/>
      <c r="G59" s="125"/>
      <c r="I59" s="65"/>
    </row>
    <row r="60" spans="1:9" s="28" customFormat="1" ht="28.5" x14ac:dyDescent="0.2">
      <c r="B60" s="66">
        <v>43</v>
      </c>
      <c r="C60" s="54" t="s">
        <v>16</v>
      </c>
      <c r="D60" s="67" t="s">
        <v>17</v>
      </c>
      <c r="E60" s="68">
        <v>1</v>
      </c>
      <c r="F60" s="69"/>
      <c r="G60" s="94">
        <f t="shared" ref="G60:G69" si="7">ROUND(E60*F60,2)</f>
        <v>0</v>
      </c>
      <c r="I60" s="65"/>
    </row>
    <row r="61" spans="1:9" s="28" customFormat="1" x14ac:dyDescent="0.2">
      <c r="B61" s="66">
        <v>44</v>
      </c>
      <c r="C61" s="54" t="s">
        <v>83</v>
      </c>
      <c r="D61" s="67" t="s">
        <v>17</v>
      </c>
      <c r="E61" s="68">
        <v>1</v>
      </c>
      <c r="F61" s="69"/>
      <c r="G61" s="94">
        <f t="shared" si="7"/>
        <v>0</v>
      </c>
      <c r="I61" s="65"/>
    </row>
    <row r="62" spans="1:9" s="28" customFormat="1" ht="28.5" x14ac:dyDescent="0.2">
      <c r="B62" s="66">
        <v>45</v>
      </c>
      <c r="C62" s="54" t="s">
        <v>18</v>
      </c>
      <c r="D62" s="67" t="s">
        <v>17</v>
      </c>
      <c r="E62" s="68">
        <v>4</v>
      </c>
      <c r="F62" s="69"/>
      <c r="G62" s="94">
        <f t="shared" si="7"/>
        <v>0</v>
      </c>
      <c r="I62" s="65"/>
    </row>
    <row r="63" spans="1:9" s="28" customFormat="1" ht="42.75" x14ac:dyDescent="0.2">
      <c r="B63" s="66">
        <v>46</v>
      </c>
      <c r="C63" s="54" t="s">
        <v>84</v>
      </c>
      <c r="D63" s="67" t="s">
        <v>85</v>
      </c>
      <c r="E63" s="68">
        <v>40</v>
      </c>
      <c r="F63" s="69"/>
      <c r="G63" s="94">
        <f t="shared" si="7"/>
        <v>0</v>
      </c>
      <c r="I63" s="65"/>
    </row>
    <row r="64" spans="1:9" s="28" customFormat="1" x14ac:dyDescent="0.2">
      <c r="B64" s="66">
        <v>47</v>
      </c>
      <c r="C64" s="54" t="s">
        <v>19</v>
      </c>
      <c r="D64" s="67" t="s">
        <v>17</v>
      </c>
      <c r="E64" s="68">
        <v>4</v>
      </c>
      <c r="F64" s="69"/>
      <c r="G64" s="94">
        <f t="shared" si="7"/>
        <v>0</v>
      </c>
      <c r="I64" s="65"/>
    </row>
    <row r="65" spans="2:9" s="28" customFormat="1" ht="28.5" x14ac:dyDescent="0.2">
      <c r="B65" s="66">
        <v>48</v>
      </c>
      <c r="C65" s="54" t="s">
        <v>20</v>
      </c>
      <c r="D65" s="67" t="s">
        <v>17</v>
      </c>
      <c r="E65" s="68">
        <v>4</v>
      </c>
      <c r="F65" s="69"/>
      <c r="G65" s="94">
        <f t="shared" si="7"/>
        <v>0</v>
      </c>
      <c r="I65" s="65"/>
    </row>
    <row r="66" spans="2:9" s="28" customFormat="1" ht="28.5" x14ac:dyDescent="0.2">
      <c r="B66" s="66">
        <v>49</v>
      </c>
      <c r="C66" s="54" t="s">
        <v>21</v>
      </c>
      <c r="D66" s="67" t="s">
        <v>17</v>
      </c>
      <c r="E66" s="68">
        <v>1</v>
      </c>
      <c r="F66" s="69"/>
      <c r="G66" s="94">
        <f t="shared" si="7"/>
        <v>0</v>
      </c>
      <c r="I66" s="65"/>
    </row>
    <row r="67" spans="2:9" s="28" customFormat="1" ht="28.5" x14ac:dyDescent="0.2">
      <c r="B67" s="66">
        <v>50</v>
      </c>
      <c r="C67" s="54" t="s">
        <v>86</v>
      </c>
      <c r="D67" s="67" t="s">
        <v>17</v>
      </c>
      <c r="E67" s="68">
        <v>3</v>
      </c>
      <c r="F67" s="69"/>
      <c r="G67" s="94">
        <f t="shared" si="7"/>
        <v>0</v>
      </c>
      <c r="I67" s="65"/>
    </row>
    <row r="68" spans="2:9" s="28" customFormat="1" ht="28.5" x14ac:dyDescent="0.2">
      <c r="B68" s="66">
        <v>51</v>
      </c>
      <c r="C68" s="54" t="s">
        <v>43</v>
      </c>
      <c r="D68" s="67" t="s">
        <v>17</v>
      </c>
      <c r="E68" s="68">
        <v>1</v>
      </c>
      <c r="F68" s="69"/>
      <c r="G68" s="94">
        <f t="shared" si="7"/>
        <v>0</v>
      </c>
      <c r="I68" s="65"/>
    </row>
    <row r="69" spans="2:9" s="28" customFormat="1" x14ac:dyDescent="0.2">
      <c r="B69" s="66">
        <v>52</v>
      </c>
      <c r="C69" s="54" t="s">
        <v>31</v>
      </c>
      <c r="D69" s="67" t="s">
        <v>85</v>
      </c>
      <c r="E69" s="68">
        <v>20</v>
      </c>
      <c r="F69" s="69"/>
      <c r="G69" s="94">
        <f t="shared" si="7"/>
        <v>0</v>
      </c>
      <c r="I69" s="65"/>
    </row>
    <row r="70" spans="2:9" s="28" customFormat="1" ht="15" x14ac:dyDescent="0.25">
      <c r="B70" s="84"/>
      <c r="C70" s="29"/>
      <c r="D70" s="29"/>
      <c r="E70" s="88"/>
      <c r="F70" s="43" t="s">
        <v>36</v>
      </c>
      <c r="G70" s="83">
        <f>SUM(G60:G69)</f>
        <v>0</v>
      </c>
      <c r="I70" s="65"/>
    </row>
    <row r="71" spans="2:9" s="28" customFormat="1" ht="15" x14ac:dyDescent="0.2">
      <c r="B71" s="84"/>
      <c r="C71" s="49" t="s">
        <v>34</v>
      </c>
      <c r="D71" s="71"/>
      <c r="E71" s="73"/>
      <c r="F71" s="74"/>
      <c r="G71" s="75"/>
      <c r="I71" s="65"/>
    </row>
    <row r="72" spans="2:9" s="28" customFormat="1" ht="15" x14ac:dyDescent="0.2">
      <c r="B72" s="118"/>
      <c r="C72" s="61" t="s">
        <v>45</v>
      </c>
      <c r="D72" s="126"/>
      <c r="E72" s="127"/>
      <c r="F72" s="124"/>
      <c r="G72" s="125"/>
      <c r="I72" s="65"/>
    </row>
    <row r="73" spans="2:9" s="28" customFormat="1" ht="28.5" x14ac:dyDescent="0.2">
      <c r="B73" s="66">
        <v>53</v>
      </c>
      <c r="C73" s="54" t="s">
        <v>87</v>
      </c>
      <c r="D73" s="67" t="s">
        <v>17</v>
      </c>
      <c r="E73" s="68">
        <v>1</v>
      </c>
      <c r="F73" s="69"/>
      <c r="G73" s="94">
        <f t="shared" ref="G73:G76" si="8">ROUND(E73*F73,2)</f>
        <v>0</v>
      </c>
      <c r="I73" s="65"/>
    </row>
    <row r="74" spans="2:9" s="28" customFormat="1" ht="28.5" x14ac:dyDescent="0.2">
      <c r="B74" s="66">
        <v>54</v>
      </c>
      <c r="C74" s="54" t="s">
        <v>88</v>
      </c>
      <c r="D74" s="67" t="s">
        <v>17</v>
      </c>
      <c r="E74" s="68">
        <v>1</v>
      </c>
      <c r="F74" s="69"/>
      <c r="G74" s="94">
        <f t="shared" si="8"/>
        <v>0</v>
      </c>
      <c r="I74" s="65"/>
    </row>
    <row r="75" spans="2:9" s="28" customFormat="1" ht="42.75" x14ac:dyDescent="0.2">
      <c r="B75" s="66">
        <v>55</v>
      </c>
      <c r="C75" s="54" t="s">
        <v>89</v>
      </c>
      <c r="D75" s="67" t="s">
        <v>85</v>
      </c>
      <c r="E75" s="68">
        <v>10</v>
      </c>
      <c r="F75" s="69"/>
      <c r="G75" s="94">
        <f t="shared" si="8"/>
        <v>0</v>
      </c>
      <c r="I75" s="65"/>
    </row>
    <row r="76" spans="2:9" s="28" customFormat="1" x14ac:dyDescent="0.2">
      <c r="B76" s="66">
        <v>56</v>
      </c>
      <c r="C76" s="54" t="s">
        <v>22</v>
      </c>
      <c r="D76" s="90" t="s">
        <v>12</v>
      </c>
      <c r="E76" s="68">
        <v>25</v>
      </c>
      <c r="F76" s="69"/>
      <c r="G76" s="94">
        <f t="shared" si="8"/>
        <v>0</v>
      </c>
      <c r="I76" s="65"/>
    </row>
    <row r="77" spans="2:9" s="28" customFormat="1" ht="15" x14ac:dyDescent="0.2">
      <c r="B77" s="119"/>
      <c r="C77" s="61" t="s">
        <v>23</v>
      </c>
      <c r="D77" s="126"/>
      <c r="E77" s="127"/>
      <c r="F77" s="124"/>
      <c r="G77" s="125"/>
      <c r="I77" s="65"/>
    </row>
    <row r="78" spans="2:9" s="28" customFormat="1" ht="15" x14ac:dyDescent="0.2">
      <c r="B78" s="118"/>
      <c r="C78" s="61" t="s">
        <v>24</v>
      </c>
      <c r="D78" s="126"/>
      <c r="E78" s="127"/>
      <c r="F78" s="124"/>
      <c r="G78" s="125"/>
      <c r="I78" s="65"/>
    </row>
    <row r="79" spans="2:9" s="28" customFormat="1" x14ac:dyDescent="0.2">
      <c r="B79" s="66">
        <v>57</v>
      </c>
      <c r="C79" s="54" t="s">
        <v>90</v>
      </c>
      <c r="D79" s="67" t="s">
        <v>17</v>
      </c>
      <c r="E79" s="68">
        <v>1</v>
      </c>
      <c r="F79" s="69"/>
      <c r="G79" s="94">
        <f t="shared" ref="G79:G81" si="9">ROUND(E79*F79,2)</f>
        <v>0</v>
      </c>
      <c r="I79" s="65"/>
    </row>
    <row r="80" spans="2:9" s="28" customFormat="1" x14ac:dyDescent="0.2">
      <c r="B80" s="66">
        <v>58</v>
      </c>
      <c r="C80" s="54" t="s">
        <v>91</v>
      </c>
      <c r="D80" s="67" t="s">
        <v>17</v>
      </c>
      <c r="E80" s="68">
        <v>1</v>
      </c>
      <c r="F80" s="69"/>
      <c r="G80" s="94">
        <f t="shared" si="9"/>
        <v>0</v>
      </c>
      <c r="I80" s="65"/>
    </row>
    <row r="81" spans="2:9" s="28" customFormat="1" x14ac:dyDescent="0.2">
      <c r="B81" s="66">
        <v>59</v>
      </c>
      <c r="C81" s="54" t="s">
        <v>25</v>
      </c>
      <c r="D81" s="67" t="s">
        <v>17</v>
      </c>
      <c r="E81" s="68">
        <v>2</v>
      </c>
      <c r="F81" s="69"/>
      <c r="G81" s="94">
        <f t="shared" si="9"/>
        <v>0</v>
      </c>
      <c r="I81" s="65"/>
    </row>
    <row r="82" spans="2:9" s="28" customFormat="1" ht="15" x14ac:dyDescent="0.25">
      <c r="B82" s="89"/>
      <c r="C82" s="7"/>
      <c r="D82" s="90"/>
      <c r="E82" s="91"/>
      <c r="F82" s="43" t="s">
        <v>35</v>
      </c>
      <c r="G82" s="83">
        <f>SUM(G73:G81)</f>
        <v>0</v>
      </c>
      <c r="I82" s="65"/>
    </row>
    <row r="83" spans="2:9" s="28" customFormat="1" ht="15.75" thickBot="1" x14ac:dyDescent="0.3">
      <c r="B83" s="132" t="s">
        <v>40</v>
      </c>
      <c r="C83" s="133"/>
      <c r="D83" s="133"/>
      <c r="E83" s="133"/>
      <c r="F83" s="134"/>
      <c r="G83" s="92">
        <f>SUM(G37,G57,G70,G82)</f>
        <v>0</v>
      </c>
      <c r="I83" s="65"/>
    </row>
    <row r="84" spans="2:9" s="28" customFormat="1" ht="44.25" customHeight="1" thickBot="1" x14ac:dyDescent="0.25">
      <c r="B84" s="106" t="s">
        <v>0</v>
      </c>
      <c r="C84" s="107" t="s">
        <v>57</v>
      </c>
      <c r="D84" s="107" t="s">
        <v>1</v>
      </c>
      <c r="E84" s="108" t="s">
        <v>2</v>
      </c>
      <c r="F84" s="108" t="s">
        <v>26</v>
      </c>
      <c r="G84" s="109" t="s">
        <v>39</v>
      </c>
      <c r="I84" s="65"/>
    </row>
    <row r="85" spans="2:9" s="28" customFormat="1" ht="15" x14ac:dyDescent="0.2">
      <c r="B85" s="110"/>
      <c r="C85" s="51" t="s">
        <v>32</v>
      </c>
      <c r="D85" s="26"/>
      <c r="E85" s="26"/>
      <c r="F85" s="26"/>
      <c r="G85" s="111"/>
      <c r="I85" s="65"/>
    </row>
    <row r="86" spans="2:9" s="28" customFormat="1" ht="15" x14ac:dyDescent="0.25">
      <c r="B86" s="120"/>
      <c r="C86" s="121" t="s">
        <v>10</v>
      </c>
      <c r="D86" s="128"/>
      <c r="E86" s="129"/>
      <c r="F86" s="129"/>
      <c r="G86" s="130"/>
      <c r="I86" s="65"/>
    </row>
    <row r="87" spans="2:9" s="28" customFormat="1" ht="42.75" x14ac:dyDescent="0.2">
      <c r="B87" s="66">
        <v>60</v>
      </c>
      <c r="C87" s="10" t="s">
        <v>92</v>
      </c>
      <c r="D87" s="67" t="s">
        <v>7</v>
      </c>
      <c r="E87" s="68">
        <v>4</v>
      </c>
      <c r="F87" s="69"/>
      <c r="G87" s="94">
        <f>ROUND(E87*F87,2)</f>
        <v>0</v>
      </c>
      <c r="I87" s="65"/>
    </row>
    <row r="88" spans="2:9" s="28" customFormat="1" ht="42.75" x14ac:dyDescent="0.2">
      <c r="B88" s="66">
        <v>61</v>
      </c>
      <c r="C88" s="10" t="s">
        <v>93</v>
      </c>
      <c r="D88" s="67" t="s">
        <v>6</v>
      </c>
      <c r="E88" s="68">
        <v>18.899999999999999</v>
      </c>
      <c r="F88" s="69"/>
      <c r="G88" s="94">
        <f>ROUND(E88*F88,2)</f>
        <v>0</v>
      </c>
      <c r="I88" s="65"/>
    </row>
    <row r="89" spans="2:9" s="28" customFormat="1" ht="15" x14ac:dyDescent="0.25">
      <c r="B89" s="120"/>
      <c r="C89" s="121" t="s">
        <v>11</v>
      </c>
      <c r="D89" s="128"/>
      <c r="E89" s="129"/>
      <c r="F89" s="129"/>
      <c r="G89" s="131"/>
      <c r="I89" s="65"/>
    </row>
    <row r="90" spans="2:9" s="28" customFormat="1" ht="57" x14ac:dyDescent="0.2">
      <c r="B90" s="95">
        <v>62</v>
      </c>
      <c r="C90" s="56" t="s">
        <v>94</v>
      </c>
      <c r="D90" s="96" t="s">
        <v>4</v>
      </c>
      <c r="E90" s="68">
        <v>4.09</v>
      </c>
      <c r="F90" s="97"/>
      <c r="G90" s="94">
        <f t="shared" ref="G90:G101" si="10">ROUND(E90*F90,2)</f>
        <v>0</v>
      </c>
      <c r="I90" s="65"/>
    </row>
    <row r="91" spans="2:9" s="28" customFormat="1" ht="57" x14ac:dyDescent="0.2">
      <c r="B91" s="95">
        <v>63</v>
      </c>
      <c r="C91" s="56" t="s">
        <v>95</v>
      </c>
      <c r="D91" s="96" t="s">
        <v>4</v>
      </c>
      <c r="E91" s="68">
        <v>22.135000000000002</v>
      </c>
      <c r="F91" s="97"/>
      <c r="G91" s="94">
        <f t="shared" si="10"/>
        <v>0</v>
      </c>
      <c r="I91" s="65"/>
    </row>
    <row r="92" spans="2:9" s="28" customFormat="1" ht="28.5" x14ac:dyDescent="0.2">
      <c r="B92" s="95">
        <v>64</v>
      </c>
      <c r="C92" s="56" t="s">
        <v>96</v>
      </c>
      <c r="D92" s="96" t="s">
        <v>4</v>
      </c>
      <c r="E92" s="68">
        <v>132.38</v>
      </c>
      <c r="F92" s="97"/>
      <c r="G92" s="94">
        <f t="shared" si="10"/>
        <v>0</v>
      </c>
      <c r="I92" s="65"/>
    </row>
    <row r="93" spans="2:9" s="28" customFormat="1" ht="57" x14ac:dyDescent="0.2">
      <c r="B93" s="95">
        <v>65</v>
      </c>
      <c r="C93" s="56" t="s">
        <v>97</v>
      </c>
      <c r="D93" s="96" t="s">
        <v>4</v>
      </c>
      <c r="E93" s="68">
        <v>2031.8025000000002</v>
      </c>
      <c r="F93" s="97"/>
      <c r="G93" s="94">
        <f t="shared" si="10"/>
        <v>0</v>
      </c>
      <c r="I93" s="65"/>
    </row>
    <row r="94" spans="2:9" s="28" customFormat="1" x14ac:dyDescent="0.2">
      <c r="B94" s="95">
        <v>66</v>
      </c>
      <c r="C94" s="56" t="s">
        <v>98</v>
      </c>
      <c r="D94" s="96" t="s">
        <v>7</v>
      </c>
      <c r="E94" s="68">
        <v>3</v>
      </c>
      <c r="F94" s="97"/>
      <c r="G94" s="94">
        <f t="shared" si="10"/>
        <v>0</v>
      </c>
      <c r="I94" s="65"/>
    </row>
    <row r="95" spans="2:9" s="28" customFormat="1" x14ac:dyDescent="0.2">
      <c r="B95" s="95">
        <v>67</v>
      </c>
      <c r="C95" s="56" t="s">
        <v>99</v>
      </c>
      <c r="D95" s="96" t="s">
        <v>7</v>
      </c>
      <c r="E95" s="68">
        <v>2</v>
      </c>
      <c r="F95" s="97"/>
      <c r="G95" s="94">
        <f t="shared" si="10"/>
        <v>0</v>
      </c>
      <c r="I95" s="65"/>
    </row>
    <row r="96" spans="2:9" s="28" customFormat="1" x14ac:dyDescent="0.2">
      <c r="B96" s="95">
        <v>68</v>
      </c>
      <c r="C96" s="56" t="s">
        <v>100</v>
      </c>
      <c r="D96" s="96" t="s">
        <v>7</v>
      </c>
      <c r="E96" s="68">
        <v>1</v>
      </c>
      <c r="F96" s="97"/>
      <c r="G96" s="94">
        <f t="shared" si="10"/>
        <v>0</v>
      </c>
      <c r="I96" s="65"/>
    </row>
    <row r="97" spans="2:9" s="28" customFormat="1" ht="42.75" x14ac:dyDescent="0.2">
      <c r="B97" s="95">
        <v>69</v>
      </c>
      <c r="C97" s="56" t="s">
        <v>101</v>
      </c>
      <c r="D97" s="96" t="s">
        <v>4</v>
      </c>
      <c r="E97" s="68">
        <v>3.9550000000000001</v>
      </c>
      <c r="F97" s="97"/>
      <c r="G97" s="94">
        <f t="shared" si="10"/>
        <v>0</v>
      </c>
      <c r="I97" s="65"/>
    </row>
    <row r="98" spans="2:9" s="28" customFormat="1" x14ac:dyDescent="0.2">
      <c r="B98" s="95">
        <v>70</v>
      </c>
      <c r="C98" s="9" t="s">
        <v>73</v>
      </c>
      <c r="D98" s="67" t="s">
        <v>63</v>
      </c>
      <c r="E98" s="68">
        <v>3.6</v>
      </c>
      <c r="F98" s="97"/>
      <c r="G98" s="94">
        <f t="shared" si="10"/>
        <v>0</v>
      </c>
      <c r="I98" s="65"/>
    </row>
    <row r="99" spans="2:9" s="28" customFormat="1" x14ac:dyDescent="0.2">
      <c r="B99" s="95">
        <v>71</v>
      </c>
      <c r="C99" s="9" t="s">
        <v>74</v>
      </c>
      <c r="D99" s="67" t="s">
        <v>63</v>
      </c>
      <c r="E99" s="68">
        <v>1.6</v>
      </c>
      <c r="F99" s="69"/>
      <c r="G99" s="94">
        <f t="shared" si="10"/>
        <v>0</v>
      </c>
      <c r="I99" s="65"/>
    </row>
    <row r="100" spans="2:9" s="28" customFormat="1" ht="28.5" x14ac:dyDescent="0.2">
      <c r="B100" s="95">
        <v>72</v>
      </c>
      <c r="C100" s="56" t="s">
        <v>102</v>
      </c>
      <c r="D100" s="96" t="s">
        <v>4</v>
      </c>
      <c r="E100" s="68">
        <v>43.82</v>
      </c>
      <c r="F100" s="97"/>
      <c r="G100" s="94">
        <f t="shared" si="10"/>
        <v>0</v>
      </c>
      <c r="I100" s="65"/>
    </row>
    <row r="101" spans="2:9" s="28" customFormat="1" ht="28.5" x14ac:dyDescent="0.2">
      <c r="B101" s="95">
        <v>73</v>
      </c>
      <c r="C101" s="57" t="s">
        <v>103</v>
      </c>
      <c r="D101" s="96" t="s">
        <v>4</v>
      </c>
      <c r="E101" s="68">
        <v>1.4</v>
      </c>
      <c r="F101" s="97"/>
      <c r="G101" s="94">
        <f t="shared" si="10"/>
        <v>0</v>
      </c>
      <c r="I101" s="65"/>
    </row>
    <row r="102" spans="2:9" s="28" customFormat="1" ht="15" x14ac:dyDescent="0.25">
      <c r="B102" s="84"/>
      <c r="C102" s="29"/>
      <c r="D102" s="46"/>
      <c r="E102" s="93"/>
      <c r="F102" s="30" t="s">
        <v>59</v>
      </c>
      <c r="G102" s="112">
        <f>SUM(G87:G101)</f>
        <v>0</v>
      </c>
      <c r="I102" s="65"/>
    </row>
    <row r="103" spans="2:9" s="28" customFormat="1" ht="15" x14ac:dyDescent="0.2">
      <c r="B103" s="84"/>
      <c r="C103" s="49" t="s">
        <v>46</v>
      </c>
      <c r="D103" s="46"/>
      <c r="E103" s="93"/>
      <c r="F103" s="93"/>
      <c r="G103" s="75"/>
      <c r="I103" s="65"/>
    </row>
    <row r="104" spans="2:9" s="28" customFormat="1" x14ac:dyDescent="0.2">
      <c r="B104" s="66">
        <v>74</v>
      </c>
      <c r="C104" s="11" t="s">
        <v>47</v>
      </c>
      <c r="D104" s="67" t="s">
        <v>17</v>
      </c>
      <c r="E104" s="68">
        <v>43</v>
      </c>
      <c r="F104" s="97"/>
      <c r="G104" s="94">
        <f t="shared" ref="G104:G113" si="11">ROUND(E104*F104,2)</f>
        <v>0</v>
      </c>
      <c r="I104" s="65"/>
    </row>
    <row r="105" spans="2:9" s="28" customFormat="1" ht="28.5" x14ac:dyDescent="0.2">
      <c r="B105" s="66">
        <v>75</v>
      </c>
      <c r="C105" s="11" t="s">
        <v>104</v>
      </c>
      <c r="D105" s="67" t="s">
        <v>44</v>
      </c>
      <c r="E105" s="68">
        <v>68</v>
      </c>
      <c r="F105" s="97"/>
      <c r="G105" s="94">
        <f t="shared" si="11"/>
        <v>0</v>
      </c>
      <c r="I105" s="65"/>
    </row>
    <row r="106" spans="2:9" s="28" customFormat="1" ht="28.5" x14ac:dyDescent="0.2">
      <c r="B106" s="66">
        <v>76</v>
      </c>
      <c r="C106" s="10" t="s">
        <v>105</v>
      </c>
      <c r="D106" s="67" t="s">
        <v>17</v>
      </c>
      <c r="E106" s="68">
        <v>2</v>
      </c>
      <c r="F106" s="97"/>
      <c r="G106" s="94">
        <f t="shared" si="11"/>
        <v>0</v>
      </c>
      <c r="I106" s="65"/>
    </row>
    <row r="107" spans="2:9" s="28" customFormat="1" ht="28.5" x14ac:dyDescent="0.2">
      <c r="B107" s="66">
        <v>77</v>
      </c>
      <c r="C107" s="58" t="s">
        <v>106</v>
      </c>
      <c r="D107" s="67" t="s">
        <v>17</v>
      </c>
      <c r="E107" s="68">
        <v>14</v>
      </c>
      <c r="F107" s="97"/>
      <c r="G107" s="94">
        <f t="shared" si="11"/>
        <v>0</v>
      </c>
      <c r="I107" s="65"/>
    </row>
    <row r="108" spans="2:9" s="28" customFormat="1" ht="30" x14ac:dyDescent="0.2">
      <c r="B108" s="66">
        <v>78</v>
      </c>
      <c r="C108" s="59" t="s">
        <v>107</v>
      </c>
      <c r="D108" s="98" t="s">
        <v>17</v>
      </c>
      <c r="E108" s="99">
        <v>10</v>
      </c>
      <c r="F108" s="100"/>
      <c r="G108" s="94">
        <f t="shared" si="11"/>
        <v>0</v>
      </c>
      <c r="I108" s="65"/>
    </row>
    <row r="109" spans="2:9" s="28" customFormat="1" ht="28.5" x14ac:dyDescent="0.2">
      <c r="B109" s="66">
        <v>79</v>
      </c>
      <c r="C109" s="10" t="s">
        <v>108</v>
      </c>
      <c r="D109" s="67" t="s">
        <v>17</v>
      </c>
      <c r="E109" s="70">
        <v>2</v>
      </c>
      <c r="F109" s="97"/>
      <c r="G109" s="94">
        <f t="shared" si="11"/>
        <v>0</v>
      </c>
      <c r="I109" s="65"/>
    </row>
    <row r="110" spans="2:9" s="28" customFormat="1" ht="28.5" x14ac:dyDescent="0.2">
      <c r="B110" s="66">
        <v>80</v>
      </c>
      <c r="C110" s="10" t="s">
        <v>109</v>
      </c>
      <c r="D110" s="67" t="s">
        <v>17</v>
      </c>
      <c r="E110" s="70">
        <v>2</v>
      </c>
      <c r="F110" s="97"/>
      <c r="G110" s="94">
        <f t="shared" si="11"/>
        <v>0</v>
      </c>
      <c r="I110" s="65"/>
    </row>
    <row r="111" spans="2:9" s="28" customFormat="1" ht="42.75" x14ac:dyDescent="0.2">
      <c r="B111" s="66">
        <v>81</v>
      </c>
      <c r="C111" s="10" t="s">
        <v>48</v>
      </c>
      <c r="D111" s="67" t="s">
        <v>17</v>
      </c>
      <c r="E111" s="70">
        <v>13</v>
      </c>
      <c r="F111" s="97"/>
      <c r="G111" s="94">
        <f t="shared" si="11"/>
        <v>0</v>
      </c>
      <c r="I111" s="65"/>
    </row>
    <row r="112" spans="2:9" s="28" customFormat="1" ht="28.5" x14ac:dyDescent="0.2">
      <c r="B112" s="66">
        <v>82</v>
      </c>
      <c r="C112" s="10" t="s">
        <v>110</v>
      </c>
      <c r="D112" s="67" t="s">
        <v>17</v>
      </c>
      <c r="E112" s="70">
        <v>5</v>
      </c>
      <c r="F112" s="97"/>
      <c r="G112" s="94">
        <f t="shared" si="11"/>
        <v>0</v>
      </c>
      <c r="I112" s="65"/>
    </row>
    <row r="113" spans="2:10" s="28" customFormat="1" x14ac:dyDescent="0.2">
      <c r="B113" s="66">
        <v>83</v>
      </c>
      <c r="C113" s="56" t="s">
        <v>111</v>
      </c>
      <c r="D113" s="67" t="s">
        <v>17</v>
      </c>
      <c r="E113" s="68">
        <v>1</v>
      </c>
      <c r="F113" s="97"/>
      <c r="G113" s="94">
        <f t="shared" si="11"/>
        <v>0</v>
      </c>
      <c r="I113" s="65"/>
    </row>
    <row r="114" spans="2:10" s="28" customFormat="1" ht="15" x14ac:dyDescent="0.25">
      <c r="B114" s="84"/>
      <c r="C114" s="29"/>
      <c r="D114" s="46"/>
      <c r="E114" s="93"/>
      <c r="F114" s="31" t="s">
        <v>60</v>
      </c>
      <c r="G114" s="112">
        <f>SUM(G104:G113)</f>
        <v>0</v>
      </c>
      <c r="I114" s="65"/>
    </row>
    <row r="115" spans="2:10" s="28" customFormat="1" ht="15" x14ac:dyDescent="0.25">
      <c r="B115" s="84"/>
      <c r="C115" s="49" t="s">
        <v>112</v>
      </c>
      <c r="D115" s="46"/>
      <c r="E115" s="93"/>
      <c r="F115" s="101"/>
      <c r="G115" s="112"/>
      <c r="I115" s="65"/>
    </row>
    <row r="116" spans="2:10" s="28" customFormat="1" ht="42.75" x14ac:dyDescent="0.2">
      <c r="B116" s="66">
        <v>84</v>
      </c>
      <c r="C116" s="58" t="s">
        <v>113</v>
      </c>
      <c r="D116" s="67" t="s">
        <v>114</v>
      </c>
      <c r="E116" s="68">
        <v>2</v>
      </c>
      <c r="F116" s="97"/>
      <c r="G116" s="94">
        <f t="shared" ref="G116:G127" si="12">ROUND(E116*F116,2)</f>
        <v>0</v>
      </c>
      <c r="I116" s="65"/>
    </row>
    <row r="117" spans="2:10" s="28" customFormat="1" ht="42.75" x14ac:dyDescent="0.2">
      <c r="B117" s="66">
        <v>85</v>
      </c>
      <c r="C117" s="58" t="s">
        <v>115</v>
      </c>
      <c r="D117" s="67" t="s">
        <v>114</v>
      </c>
      <c r="E117" s="68">
        <v>2</v>
      </c>
      <c r="F117" s="97"/>
      <c r="G117" s="94">
        <f t="shared" si="12"/>
        <v>0</v>
      </c>
      <c r="I117" s="65"/>
    </row>
    <row r="118" spans="2:10" s="28" customFormat="1" ht="28.5" x14ac:dyDescent="0.2">
      <c r="B118" s="66">
        <v>86</v>
      </c>
      <c r="C118" s="58" t="s">
        <v>116</v>
      </c>
      <c r="D118" s="67" t="s">
        <v>114</v>
      </c>
      <c r="E118" s="68">
        <v>1</v>
      </c>
      <c r="F118" s="97"/>
      <c r="G118" s="94">
        <f t="shared" si="12"/>
        <v>0</v>
      </c>
      <c r="I118" s="65"/>
    </row>
    <row r="119" spans="2:10" s="28" customFormat="1" x14ac:dyDescent="0.2">
      <c r="B119" s="66">
        <v>87</v>
      </c>
      <c r="C119" s="58" t="s">
        <v>117</v>
      </c>
      <c r="D119" s="67" t="s">
        <v>114</v>
      </c>
      <c r="E119" s="68">
        <v>3</v>
      </c>
      <c r="F119" s="97"/>
      <c r="G119" s="94">
        <f t="shared" si="12"/>
        <v>0</v>
      </c>
      <c r="I119" s="65"/>
    </row>
    <row r="120" spans="2:10" s="28" customFormat="1" x14ac:dyDescent="0.2">
      <c r="B120" s="66">
        <v>88</v>
      </c>
      <c r="C120" s="58" t="s">
        <v>118</v>
      </c>
      <c r="D120" s="67" t="s">
        <v>7</v>
      </c>
      <c r="E120" s="68">
        <v>2</v>
      </c>
      <c r="F120" s="97"/>
      <c r="G120" s="94">
        <f t="shared" si="12"/>
        <v>0</v>
      </c>
      <c r="I120" s="65"/>
    </row>
    <row r="121" spans="2:10" s="28" customFormat="1" x14ac:dyDescent="0.2">
      <c r="B121" s="66">
        <v>89</v>
      </c>
      <c r="C121" s="58" t="s">
        <v>119</v>
      </c>
      <c r="D121" s="67" t="s">
        <v>7</v>
      </c>
      <c r="E121" s="68">
        <v>1</v>
      </c>
      <c r="F121" s="97"/>
      <c r="G121" s="94">
        <f t="shared" si="12"/>
        <v>0</v>
      </c>
      <c r="I121" s="65"/>
    </row>
    <row r="122" spans="2:10" s="28" customFormat="1" ht="28.5" x14ac:dyDescent="0.2">
      <c r="B122" s="66">
        <v>90</v>
      </c>
      <c r="C122" s="58" t="s">
        <v>120</v>
      </c>
      <c r="D122" s="67" t="s">
        <v>114</v>
      </c>
      <c r="E122" s="68">
        <v>4</v>
      </c>
      <c r="F122" s="97"/>
      <c r="G122" s="94">
        <f t="shared" si="12"/>
        <v>0</v>
      </c>
      <c r="I122" s="65"/>
    </row>
    <row r="123" spans="2:10" s="28" customFormat="1" ht="28.5" x14ac:dyDescent="0.2">
      <c r="B123" s="66">
        <v>91</v>
      </c>
      <c r="C123" s="58" t="s">
        <v>121</v>
      </c>
      <c r="D123" s="67" t="s">
        <v>114</v>
      </c>
      <c r="E123" s="68">
        <v>1</v>
      </c>
      <c r="F123" s="97"/>
      <c r="G123" s="94">
        <f t="shared" si="12"/>
        <v>0</v>
      </c>
      <c r="I123" s="65"/>
    </row>
    <row r="124" spans="2:10" s="28" customFormat="1" ht="28.5" x14ac:dyDescent="0.2">
      <c r="B124" s="66">
        <v>92</v>
      </c>
      <c r="C124" s="58" t="s">
        <v>122</v>
      </c>
      <c r="D124" s="67" t="s">
        <v>114</v>
      </c>
      <c r="E124" s="68">
        <v>4</v>
      </c>
      <c r="F124" s="97"/>
      <c r="G124" s="94">
        <f t="shared" si="12"/>
        <v>0</v>
      </c>
      <c r="I124" s="65"/>
    </row>
    <row r="125" spans="2:10" s="28" customFormat="1" ht="28.5" x14ac:dyDescent="0.2">
      <c r="B125" s="66">
        <v>93</v>
      </c>
      <c r="C125" s="58" t="s">
        <v>123</v>
      </c>
      <c r="D125" s="67" t="s">
        <v>7</v>
      </c>
      <c r="E125" s="68">
        <v>2</v>
      </c>
      <c r="F125" s="97"/>
      <c r="G125" s="94">
        <f t="shared" si="12"/>
        <v>0</v>
      </c>
      <c r="I125" s="65"/>
    </row>
    <row r="126" spans="2:10" s="28" customFormat="1" ht="28.5" x14ac:dyDescent="0.25">
      <c r="B126" s="66">
        <v>94</v>
      </c>
      <c r="C126" s="58" t="s">
        <v>124</v>
      </c>
      <c r="D126" s="67" t="s">
        <v>114</v>
      </c>
      <c r="E126" s="68">
        <v>4</v>
      </c>
      <c r="F126" s="97"/>
      <c r="G126" s="94">
        <f t="shared" si="12"/>
        <v>0</v>
      </c>
      <c r="H126" s="102"/>
      <c r="J126" s="65"/>
    </row>
    <row r="127" spans="2:10" s="28" customFormat="1" ht="28.5" x14ac:dyDescent="0.25">
      <c r="B127" s="66">
        <v>95</v>
      </c>
      <c r="C127" s="58" t="s">
        <v>125</v>
      </c>
      <c r="D127" s="67" t="s">
        <v>114</v>
      </c>
      <c r="E127" s="68">
        <v>4</v>
      </c>
      <c r="F127" s="97"/>
      <c r="G127" s="94">
        <f t="shared" si="12"/>
        <v>0</v>
      </c>
      <c r="H127" s="102"/>
      <c r="J127" s="65"/>
    </row>
    <row r="128" spans="2:10" s="28" customFormat="1" ht="15" x14ac:dyDescent="0.25">
      <c r="B128" s="84"/>
      <c r="C128" s="29"/>
      <c r="D128" s="29"/>
      <c r="E128" s="46"/>
      <c r="F128" s="31" t="s">
        <v>126</v>
      </c>
      <c r="G128" s="113">
        <f>SUM(G116:G127)</f>
        <v>0</v>
      </c>
      <c r="H128" s="102"/>
      <c r="J128" s="65"/>
    </row>
    <row r="129" spans="2:9" s="28" customFormat="1" x14ac:dyDescent="0.2">
      <c r="B129" s="84"/>
      <c r="C129" s="103" t="s">
        <v>61</v>
      </c>
      <c r="D129" s="29"/>
      <c r="E129" s="29"/>
      <c r="F129" s="29"/>
      <c r="G129" s="114"/>
      <c r="I129" s="65"/>
    </row>
    <row r="130" spans="2:9" s="28" customFormat="1" x14ac:dyDescent="0.2">
      <c r="B130" s="115">
        <v>96</v>
      </c>
      <c r="C130" s="29" t="s">
        <v>52</v>
      </c>
      <c r="D130" s="29" t="s">
        <v>53</v>
      </c>
      <c r="E130" s="68">
        <v>200</v>
      </c>
      <c r="F130" s="97"/>
      <c r="G130" s="94">
        <f>E130*F130</f>
        <v>0</v>
      </c>
      <c r="I130" s="65"/>
    </row>
    <row r="131" spans="2:9" s="28" customFormat="1" x14ac:dyDescent="0.2">
      <c r="B131" s="115">
        <v>97</v>
      </c>
      <c r="C131" s="29" t="s">
        <v>54</v>
      </c>
      <c r="D131" s="29" t="s">
        <v>7</v>
      </c>
      <c r="E131" s="68">
        <v>1</v>
      </c>
      <c r="F131" s="97"/>
      <c r="G131" s="94">
        <f t="shared" ref="G131:G133" si="13">E131*F131</f>
        <v>0</v>
      </c>
      <c r="I131" s="65"/>
    </row>
    <row r="132" spans="2:9" s="28" customFormat="1" x14ac:dyDescent="0.2">
      <c r="B132" s="115">
        <v>98</v>
      </c>
      <c r="C132" s="29" t="s">
        <v>55</v>
      </c>
      <c r="D132" s="29" t="s">
        <v>7</v>
      </c>
      <c r="E132" s="68">
        <v>3</v>
      </c>
      <c r="F132" s="97"/>
      <c r="G132" s="94">
        <f t="shared" si="13"/>
        <v>0</v>
      </c>
      <c r="I132" s="65"/>
    </row>
    <row r="133" spans="2:9" s="28" customFormat="1" x14ac:dyDescent="0.2">
      <c r="B133" s="115">
        <v>99</v>
      </c>
      <c r="C133" s="29" t="s">
        <v>56</v>
      </c>
      <c r="D133" s="29" t="s">
        <v>7</v>
      </c>
      <c r="E133" s="68">
        <v>3</v>
      </c>
      <c r="F133" s="97"/>
      <c r="G133" s="94">
        <f t="shared" si="13"/>
        <v>0</v>
      </c>
      <c r="I133" s="65"/>
    </row>
    <row r="134" spans="2:9" s="28" customFormat="1" ht="15" x14ac:dyDescent="0.25">
      <c r="B134" s="115"/>
      <c r="C134" s="29"/>
      <c r="D134" s="29"/>
      <c r="E134" s="29"/>
      <c r="F134" s="31" t="s">
        <v>62</v>
      </c>
      <c r="G134" s="112">
        <f>SUM(G130:G133)</f>
        <v>0</v>
      </c>
      <c r="I134" s="65"/>
    </row>
    <row r="135" spans="2:9" s="28" customFormat="1" ht="15.75" thickBot="1" x14ac:dyDescent="0.3">
      <c r="B135" s="132" t="s">
        <v>41</v>
      </c>
      <c r="C135" s="133"/>
      <c r="D135" s="133"/>
      <c r="E135" s="133"/>
      <c r="F135" s="134"/>
      <c r="G135" s="104">
        <f>G102+G114+G128+G134</f>
        <v>0</v>
      </c>
      <c r="I135" s="65"/>
    </row>
    <row r="136" spans="2:9" s="28" customFormat="1" ht="15.75" thickBot="1" x14ac:dyDescent="0.3">
      <c r="B136" s="135" t="s">
        <v>50</v>
      </c>
      <c r="C136" s="136"/>
      <c r="D136" s="136"/>
      <c r="E136" s="136"/>
      <c r="F136" s="136"/>
      <c r="G136" s="105">
        <f>G83+G135</f>
        <v>0</v>
      </c>
      <c r="I136" s="65"/>
    </row>
    <row r="137" spans="2:9" s="28" customFormat="1" ht="15.75" thickBot="1" x14ac:dyDescent="0.3">
      <c r="B137" s="132" t="s">
        <v>144</v>
      </c>
      <c r="C137" s="133"/>
      <c r="D137" s="133"/>
      <c r="E137" s="133"/>
      <c r="F137" s="133"/>
      <c r="G137" s="105">
        <f>G136*0.1</f>
        <v>0</v>
      </c>
      <c r="I137" s="65"/>
    </row>
    <row r="138" spans="2:9" s="28" customFormat="1" ht="15.75" thickBot="1" x14ac:dyDescent="0.3">
      <c r="B138" s="132" t="s">
        <v>145</v>
      </c>
      <c r="C138" s="133"/>
      <c r="D138" s="133"/>
      <c r="E138" s="133"/>
      <c r="F138" s="133"/>
      <c r="G138" s="116">
        <f>G136+G137</f>
        <v>0</v>
      </c>
      <c r="I138" s="65"/>
    </row>
    <row r="139" spans="2:9" ht="15" x14ac:dyDescent="0.25">
      <c r="C139" s="28"/>
      <c r="D139" s="2"/>
      <c r="E139" s="32"/>
      <c r="F139" s="33"/>
      <c r="G139" s="34"/>
    </row>
    <row r="140" spans="2:9" ht="15.75" x14ac:dyDescent="0.25">
      <c r="C140" s="28"/>
      <c r="D140" s="2"/>
      <c r="E140" s="32"/>
      <c r="F140" s="52"/>
      <c r="G140" s="53"/>
    </row>
    <row r="143" spans="2:9" ht="15" x14ac:dyDescent="0.25">
      <c r="I143" s="47"/>
    </row>
    <row r="151" spans="7:7" ht="15" x14ac:dyDescent="0.25">
      <c r="G151" s="45"/>
    </row>
  </sheetData>
  <mergeCells count="6">
    <mergeCell ref="B135:F135"/>
    <mergeCell ref="B136:F136"/>
    <mergeCell ref="B137:F137"/>
    <mergeCell ref="B138:F138"/>
    <mergeCell ref="C4:G4"/>
    <mergeCell ref="B83:F8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47443EP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1540</PublicOrder>
  </documentManagement>
</p:properties>
</file>

<file path=customXml/itemProps1.xml><?xml version="1.0" encoding="utf-8"?>
<ds:datastoreItem xmlns:ds="http://schemas.openxmlformats.org/officeDocument/2006/customXml" ds:itemID="{49EB574A-F8F4-4630-A18F-B01FCF9A3210}"/>
</file>

<file path=customXml/itemProps2.xml><?xml version="1.0" encoding="utf-8"?>
<ds:datastoreItem xmlns:ds="http://schemas.openxmlformats.org/officeDocument/2006/customXml" ds:itemID="{FA21652B-A76B-4CB1-BDCA-87F8DAD079F8}"/>
</file>

<file path=customXml/itemProps3.xml><?xml version="1.0" encoding="utf-8"?>
<ds:datastoreItem xmlns:ds="http://schemas.openxmlformats.org/officeDocument/2006/customXml" ds:itemID="{A5384F6A-A3F9-47CE-9EBE-2BC7D6B8D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 -Етап I и Етап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Konev, Venko</dc:creator>
  <cp:lastModifiedBy>Petkova, Elena</cp:lastModifiedBy>
  <cp:lastPrinted>2018-10-22T12:45:54Z</cp:lastPrinted>
  <dcterms:created xsi:type="dcterms:W3CDTF">2018-09-12T13:57:41Z</dcterms:created>
  <dcterms:modified xsi:type="dcterms:W3CDTF">2018-10-22T12:46:11Z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