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p\ЕС\47136_EP-420-Реконструкция на Помпена станция\За публикуване\"/>
    </mc:Choice>
  </mc:AlternateContent>
  <bookViews>
    <workbookView xWindow="0" yWindow="0" windowWidth="28800" windowHeight="11700"/>
  </bookViews>
  <sheets>
    <sheet name="К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5" i="1" l="1"/>
  <c r="G134" i="1"/>
  <c r="G133" i="1"/>
  <c r="G132" i="1"/>
  <c r="G131" i="1"/>
  <c r="G130" i="1"/>
  <c r="G129" i="1"/>
  <c r="G136" i="1" s="1"/>
  <c r="G124" i="1"/>
  <c r="G123" i="1"/>
  <c r="G122" i="1"/>
  <c r="G121" i="1"/>
  <c r="G120" i="1"/>
  <c r="G119" i="1"/>
  <c r="G118" i="1"/>
  <c r="G117" i="1"/>
  <c r="G116" i="1"/>
  <c r="G115" i="1"/>
  <c r="G114" i="1"/>
  <c r="G112" i="1"/>
  <c r="G111" i="1"/>
  <c r="G110" i="1"/>
  <c r="G125" i="1" s="1"/>
  <c r="G137" i="1" s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5" i="1"/>
  <c r="G74" i="1"/>
  <c r="G73" i="1"/>
  <c r="G72" i="1"/>
  <c r="G71" i="1"/>
  <c r="G70" i="1"/>
  <c r="G69" i="1"/>
  <c r="G68" i="1"/>
  <c r="G67" i="1"/>
  <c r="G66" i="1"/>
  <c r="G65" i="1"/>
  <c r="G105" i="1" s="1"/>
  <c r="G61" i="1"/>
  <c r="G60" i="1"/>
  <c r="G59" i="1"/>
  <c r="G58" i="1"/>
  <c r="G57" i="1"/>
  <c r="G56" i="1"/>
  <c r="G55" i="1"/>
  <c r="G54" i="1"/>
  <c r="G62" i="1" s="1"/>
  <c r="G51" i="1"/>
  <c r="G50" i="1"/>
  <c r="G49" i="1"/>
  <c r="G48" i="1"/>
  <c r="G47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28" i="1"/>
  <c r="G26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29" i="1" s="1"/>
  <c r="G52" i="1" l="1"/>
  <c r="G106" i="1" s="1"/>
  <c r="G138" i="1" s="1"/>
  <c r="G139" i="1" l="1"/>
  <c r="G140" i="1" s="1"/>
</calcChain>
</file>

<file path=xl/sharedStrings.xml><?xml version="1.0" encoding="utf-8"?>
<sst xmlns="http://schemas.openxmlformats.org/spreadsheetml/2006/main" count="296" uniqueCount="188">
  <si>
    <t xml:space="preserve">Обект: </t>
  </si>
  <si>
    <t>№</t>
  </si>
  <si>
    <t xml:space="preserve">Наименование на строително-монтажни работи - EТАП I </t>
  </si>
  <si>
    <t>Ед.мярка</t>
  </si>
  <si>
    <t>Количество</t>
  </si>
  <si>
    <t>Ед.цена (лв)</t>
  </si>
  <si>
    <t>Стойност (лв)</t>
  </si>
  <si>
    <t>Част:  Архитектура</t>
  </si>
  <si>
    <t>Топлоизолация на външни стени</t>
  </si>
  <si>
    <t>1.1.</t>
  </si>
  <si>
    <t>Премахване на обрушена мазилка по външни стени</t>
  </si>
  <si>
    <t>м2</t>
  </si>
  <si>
    <t>1.2.</t>
  </si>
  <si>
    <t>Демонтаж и последващ монтаж на съществуващи комуникации по фасади - североизток и югоизток  (във връзка с монтажа на топлоизолация)</t>
  </si>
  <si>
    <t>м'</t>
  </si>
  <si>
    <t>1.3.</t>
  </si>
  <si>
    <t>Демонтаж и последващ монтаж на съществуващ климатик (във връзка с монтажа на топлоизолация)</t>
  </si>
  <si>
    <t>бр</t>
  </si>
  <si>
    <t>1.4.</t>
  </si>
  <si>
    <t>Полагане на топлоизолационна система (доставка и монтаж) по външни стени от EPS, дебелина 10 см., коеф. на топлопроводимост λ=0,035W/mK, включително шпакловка, лепилна маса, стъклофибърна мрежа (алкалоустойчива), дюбели, грунд, силикатна мазилка и скеле</t>
  </si>
  <si>
    <t>1.5.</t>
  </si>
  <si>
    <t>Полагане на топлоизолационна система по цокъл на външни стени от EPS, дебелина 10 см., коеф. на топлопроводимост λ=0,035W/mK, включително шпакловка, лепилна маса, стъклофибърна мрежа (алкалоустойчива), дюбели, грунд и мозаечна мазилка</t>
  </si>
  <si>
    <t>1.6.</t>
  </si>
  <si>
    <t>Полагане на топлоизолационна система (доставка и монтаж) около прозорци и врати (обръщане) от ХPS, с дебелина 4 см., коеф. на топлопроводимост λ=0,035W/mK, включително шпакловка, лепилна маса, стъклофибърна мрежа (алкалоустойчива), дюбели, грунд, силикатна мазилка и скеле</t>
  </si>
  <si>
    <t>Подмяна на дограма и врати</t>
  </si>
  <si>
    <t>2.1.</t>
  </si>
  <si>
    <t xml:space="preserve">Подмяна на съществуваща дограма (демонтаж и монтаж) с алуминиева дограма с коефициент на топлопреминаване = 1,7 W/m2K (без прозорците на североизточната фасада) </t>
  </si>
  <si>
    <t>2.2.</t>
  </si>
  <si>
    <t>Подмяна на съществуваща врата (демонтаж и монтаж) с ПВЦ врати с коефициент на топлопреминаване  = 1,9 W/m2K (вратата на североизточната фасада)</t>
  </si>
  <si>
    <t>2.3.</t>
  </si>
  <si>
    <t>Подзиждане пред фасадните колони на конструкцията, до изравняване с фасадната плоскост с газобетонови блокчета, включително шпакловка, грундиране и боядисване</t>
  </si>
  <si>
    <t>м3</t>
  </si>
  <si>
    <t>2.4.</t>
  </si>
  <si>
    <t>Монтаж на ръбоохранителни  лайсни</t>
  </si>
  <si>
    <t>2.5.</t>
  </si>
  <si>
    <t>Доставка и монтаж на вграден PVC профил с водокап с мрежа</t>
  </si>
  <si>
    <t>2.6.</t>
  </si>
  <si>
    <t xml:space="preserve">Доставка и монтаж на външни подпрозоречни первази от ламарина, прахово боядисана (без прозорците на североизточната фасада) </t>
  </si>
  <si>
    <t>2.7.</t>
  </si>
  <si>
    <t xml:space="preserve">Доставка и монтаж на вътрешни подпрозоречни первази от PVC (без прозорците на североизточната фасада) </t>
  </si>
  <si>
    <t>Ремонт на покрив</t>
  </si>
  <si>
    <t>3.1.</t>
  </si>
  <si>
    <t>Демонтаж и монтаж на нова ламаринена обшивка на бордовете на покривите.</t>
  </si>
  <si>
    <t>Други</t>
  </si>
  <si>
    <t>4.1.</t>
  </si>
  <si>
    <t>Извозване на отпадъци до депо</t>
  </si>
  <si>
    <t>Всичко по част: Архитектура</t>
  </si>
  <si>
    <t>Част: Конструктивна</t>
  </si>
  <si>
    <t>Външна противопожарна стълба</t>
  </si>
  <si>
    <t>Изкоп</t>
  </si>
  <si>
    <t>Обратен насип</t>
  </si>
  <si>
    <t>П. Бетон С8/10</t>
  </si>
  <si>
    <t xml:space="preserve">Бетон С20/25 </t>
  </si>
  <si>
    <t>Кофраж</t>
  </si>
  <si>
    <t>Армировка В235, В500 - Основи</t>
  </si>
  <si>
    <t>кг.</t>
  </si>
  <si>
    <t xml:space="preserve">Външна противопожарна стълба по ос "8" м/у "В" "Г" </t>
  </si>
  <si>
    <t>Стълба Преодоляване покрив / покрив</t>
  </si>
  <si>
    <t>Пробиване на отвори Ø18-Ø20</t>
  </si>
  <si>
    <t>Инжекционна система за анкериране на шпилки M16</t>
  </si>
  <si>
    <t>Шпилки М16x200 (клас 8.8) (1ш+2г)</t>
  </si>
  <si>
    <t>АК защита - външни противопожарни стълби</t>
  </si>
  <si>
    <t>Укрепване на дограма</t>
  </si>
  <si>
    <t>Пробиване на отвори Ø12</t>
  </si>
  <si>
    <t>Инжекционна система за анкериране на шпилки M12</t>
  </si>
  <si>
    <t>Шпилки М10x200 (клас 5.8) (1ш+2г)</t>
  </si>
  <si>
    <t>Стоманена конструкция - укрепване на дограма</t>
  </si>
  <si>
    <t>Пробиване на отвори Ø10-12</t>
  </si>
  <si>
    <t>Шпилки М8x90 (клас 5.8) (1ш+2г)</t>
  </si>
  <si>
    <t>АК защита - укрепващи профили на дограма</t>
  </si>
  <si>
    <t>Всичко по част: Конструктивна</t>
  </si>
  <si>
    <r>
      <t>Част: Електро</t>
    </r>
    <r>
      <rPr>
        <sz val="11"/>
        <color theme="4" tint="-0.499984740745262"/>
        <rFont val="Arial"/>
        <family val="2"/>
        <charset val="204"/>
      </rPr>
      <t xml:space="preserve"> (съпътстващи дейности)</t>
    </r>
  </si>
  <si>
    <t xml:space="preserve">Демонтаж на осветителни тела от фасада в комплект с  рогатка </t>
  </si>
  <si>
    <t>бр.</t>
  </si>
  <si>
    <t>Доставка и монтаж на LED прожектор 50W на фасада  IP65</t>
  </si>
  <si>
    <t>Доставка и монтаж на захранващ кабел СВТ 3х1,5мм²</t>
  </si>
  <si>
    <t>Демонтаж на мълниезащитен спусък - 10м и крепежни елементи</t>
  </si>
  <si>
    <t>Монтаж на съществуващ  мълниезащитен спусък  плътно до фасадата включително и крепежни елементи със свързване към същ. мълниезащ инсталация на покрива</t>
  </si>
  <si>
    <t xml:space="preserve">Доставка и монтаж на ревизиона кутия с клема </t>
  </si>
  <si>
    <t>Направа на връзки между заземителна и мълниезащитна инсталация</t>
  </si>
  <si>
    <t xml:space="preserve">Измерване стойностите на защитното заземление от лицензирана лаборатория </t>
  </si>
  <si>
    <t>Всичко по част: Електро</t>
  </si>
  <si>
    <t xml:space="preserve">Част: ОВК </t>
  </si>
  <si>
    <t>Демонтажни работи</t>
  </si>
  <si>
    <t>Демонтаж на топловъздушен апарат на вода с ед.тегло, к.м.+3.00м</t>
  </si>
  <si>
    <t>Демонтаж на стоманена тръба 1 1/2" с ед.тегло 3.11кг/м</t>
  </si>
  <si>
    <t>м.л.</t>
  </si>
  <si>
    <t>Демонтаж на стоманена тръба 2" с ед.тегло 3.92кг/м</t>
  </si>
  <si>
    <t xml:space="preserve">Демонтаж на спирателна арматура 1 1/2" </t>
  </si>
  <si>
    <t xml:space="preserve">Демонтаж на спирателна арматура 2" </t>
  </si>
  <si>
    <t>Демонтаж на осев вентилатор 5000м3/ч с ед.тегло 15кг, к.м.+3.00м</t>
  </si>
  <si>
    <t>Демонтаж на въздуховоди от поцинкована ламарина  с ед.тегло 7.85кг/м2</t>
  </si>
  <si>
    <t>Демонтаж на НЖР 250х500 с ед.тегло 3кг</t>
  </si>
  <si>
    <t>Демонтаж на металоконструкции</t>
  </si>
  <si>
    <t>Демонтаж на тръбопроводи за сгъстен въздух Ф10 по фасадите на сградата с ед.тегло 0.39кг, к.м.+3.00м</t>
  </si>
  <si>
    <t>Демонтаж на тръбопроводи за сгъстен въздух 1" по фасадите на сградата с ед.тегло 1.13кг, к.м.+3.00м</t>
  </si>
  <si>
    <t>Нови инсталации</t>
  </si>
  <si>
    <t>Oтопление</t>
  </si>
  <si>
    <t>2.1.1.</t>
  </si>
  <si>
    <t>Доставка и монтаж на топловъздушен апарат на вода 15квт.</t>
  </si>
  <si>
    <t>2.1.2.</t>
  </si>
  <si>
    <t>Доставка и монтаж на РР тръба SDR11 Ф50х4.6</t>
  </si>
  <si>
    <t>2.1.3.</t>
  </si>
  <si>
    <t>Доставка и монтаж на РР тръба SDR11 Ф63х5.8</t>
  </si>
  <si>
    <t>2.1.4.</t>
  </si>
  <si>
    <t>Доставка и монтаж на РР муфи - Ф63х5.8</t>
  </si>
  <si>
    <t>2.1.5.</t>
  </si>
  <si>
    <t>Доставка и монтаж на РР муфи - Ф50х4.6</t>
  </si>
  <si>
    <t>2.1.6.</t>
  </si>
  <si>
    <t>Доставка и монтаж на спирателна арматура 1 1/2"</t>
  </si>
  <si>
    <t>2.1.7.</t>
  </si>
  <si>
    <t>Доставка и монтаж на спирателна арматура 2"</t>
  </si>
  <si>
    <t>2.1.8.</t>
  </si>
  <si>
    <t>Направа и монтаж на дренажен възел 1/2", състоящ се от:
      спирателна арматура 1/2" - 1бр.
      РР тръба SDR11 Ф20х2.2 - 1.5м</t>
  </si>
  <si>
    <t>2.1.9.</t>
  </si>
  <si>
    <t xml:space="preserve">Доставка и монтаж на автоматични обезвъздушители 1/2" </t>
  </si>
  <si>
    <t>2.1.10.</t>
  </si>
  <si>
    <t>Доставка и монтаж на преход   РР Ф25х2.3/Ф50х4.6</t>
  </si>
  <si>
    <t>2.1.11.</t>
  </si>
  <si>
    <t>Доставка и монтаж на тройник  РР Ф50х4.6/Ф63х5.8/Ф50х4.6</t>
  </si>
  <si>
    <t>2.1.12.</t>
  </si>
  <si>
    <t>Доставка и монтаж на коляно РР 90°   Ф50х4.6</t>
  </si>
  <si>
    <t>2.1.13.</t>
  </si>
  <si>
    <t>Доставка и монтаж на коляно РР 90°   Ф63х5.8</t>
  </si>
  <si>
    <t>2.1.14.</t>
  </si>
  <si>
    <t>Доставка и монтаж на преход  с вътрешна стоманена резба 3/4"</t>
  </si>
  <si>
    <t>2.1.15.</t>
  </si>
  <si>
    <t>Доставка и монтаж на изолация с микроклетъчна структура с деб 9мм за тръба Ф50х4.6 и Ф63х5.8  с клас по реакция на огън не по ниска от СL (съгласно стандарти EN 13823 или EN ISO 11925-2)</t>
  </si>
  <si>
    <t>2.1.16.</t>
  </si>
  <si>
    <t xml:space="preserve">Хидравлична проба на тръбна мрежа </t>
  </si>
  <si>
    <t>2.1.17.</t>
  </si>
  <si>
    <t>Пусково наладъчна работа на отоплителната инсталацията с брой точки</t>
  </si>
  <si>
    <t>бр.т.</t>
  </si>
  <si>
    <t>2.1.18.</t>
  </si>
  <si>
    <t>Доставка и монтаж на опора хамутна със скоба за тръба Ф50х4.6 и Ф63х5.8</t>
  </si>
  <si>
    <t>2.1.19.</t>
  </si>
  <si>
    <t>Доставка и монтаж на металоконструкции</t>
  </si>
  <si>
    <t>Вентилация</t>
  </si>
  <si>
    <t>2.2.1.</t>
  </si>
  <si>
    <t>Доставка и монтаж на осев високонапорен вентилатор, с дебит 5000м3/ч и напор 350Па</t>
  </si>
  <si>
    <t>2.2.2.</t>
  </si>
  <si>
    <t>Направа и монтаж на въздуховоди от поцинкована ламарина с деб. 0.8 мм и периметър 2м</t>
  </si>
  <si>
    <t>2.2.3.</t>
  </si>
  <si>
    <t>Направа и монтаж на въздуховоди, фасонни от поцинкована ламарина с деб. 0.8 мм и периметър 2м</t>
  </si>
  <si>
    <t>2.2.4.</t>
  </si>
  <si>
    <t>Направа и монтаж на кутия от поцинкована ламарина с деб.1мм и размери 700х450х400 с отвори 1бр.-Ф450 и 1бр.-700х300мм</t>
  </si>
  <si>
    <t>2.2.5.</t>
  </si>
  <si>
    <t>Доставка и монтаж на ПЖР 250х500</t>
  </si>
  <si>
    <t>2.2.6.</t>
  </si>
  <si>
    <t>Единични проби на вентилатор</t>
  </si>
  <si>
    <t>Всичко по част: ОВиК</t>
  </si>
  <si>
    <r>
      <t xml:space="preserve">ОБЩА СТОЙНОСТ  ЕТАП I </t>
    </r>
    <r>
      <rPr>
        <sz val="11"/>
        <color theme="1"/>
        <rFont val="Arial"/>
        <family val="2"/>
        <charset val="204"/>
      </rPr>
      <t>(</t>
    </r>
    <r>
      <rPr>
        <sz val="10"/>
        <color theme="1"/>
        <rFont val="Arial"/>
        <family val="2"/>
        <charset val="204"/>
      </rPr>
      <t>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</si>
  <si>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t>Наименование на строително-монтажни работи - ЕТАП II</t>
  </si>
  <si>
    <t>Покривни работи</t>
  </si>
  <si>
    <t>Монтаж на нова хидроизолация на покрива по детайл (върху покрива на производствената част)</t>
  </si>
  <si>
    <t>Демонтаж и обратен монтаж на съществуваща мълниезащитна инсталация на покрива</t>
  </si>
  <si>
    <t>Ремонт на заустването на покривната изолация около воронките и доставка и монтаж на нови воронки,  включително изолация съгласно приложения детайл.</t>
  </si>
  <si>
    <t>Демонтаж и монтаж на нова система за преградна стена от гипсокартон (между Работилница и склад от пода до тавана)</t>
  </si>
  <si>
    <t>Разваляне на съществуващи фаянсови плочки и доставка и монтаж на нови фаянсови плочки, включително подложка от циментова замазка и фугиране в Работилница</t>
  </si>
  <si>
    <t>Демонтаж и подмяна на съществуващи врати с ПВЦ врати  (3бр. врати на WC и коридор)</t>
  </si>
  <si>
    <t>Премахване на обрушената боя, грундиране и боядисване (два слоя) в мокри помещения (Баня и WC)</t>
  </si>
  <si>
    <t>Премахване на обрушената боя, запълване на пукнатини, грундиране и боядисване (два слоя) в сухи помещения( без помпено помещение и помещение 1)</t>
  </si>
  <si>
    <t>Демонтаж на санитарен прибор</t>
  </si>
  <si>
    <t>Доставка и монтаж на мивка в Работилница</t>
  </si>
  <si>
    <t>2.8.</t>
  </si>
  <si>
    <t>Доставка и монтаж на душ с батерия в Баня</t>
  </si>
  <si>
    <t>2.9.</t>
  </si>
  <si>
    <t>Разваляне на съществуваща подова настилка и доставка и монтаж на нова подова настилка от балатум, включително залепване в Работилница и Абонатна</t>
  </si>
  <si>
    <t>2.10.</t>
  </si>
  <si>
    <t>2.11.</t>
  </si>
  <si>
    <t>Разваляне на съществуваща подова настилка и доставка и монтаж на нова подова настилка от мозаечни плочи, включително подложка от циментова замазка и фугиране (стълби по североизточната фасада)</t>
  </si>
  <si>
    <t>част ВиК</t>
  </si>
  <si>
    <t>Водопроводна мрежа</t>
  </si>
  <si>
    <t xml:space="preserve">Доставка и монтаж на водопроводни тръби PP DN 20 PN10 включително фитинги, крепежни скоби с гумени вложки, компенсатори и топлоизолация </t>
  </si>
  <si>
    <t>m</t>
  </si>
  <si>
    <t>Направа на монтажна ниша в стената</t>
  </si>
  <si>
    <t>Възстановяване на мазилката</t>
  </si>
  <si>
    <t>Демонтаж на стари PP тръби и извозване на депо</t>
  </si>
  <si>
    <t>Присвързване на съществуващ PP водопровод с новоизграден PP</t>
  </si>
  <si>
    <t xml:space="preserve">Хидравлично изпитване на новоположените тръбни участъци </t>
  </si>
  <si>
    <t>Промиване и дезинфекция на на новоположените тръбни участъци</t>
  </si>
  <si>
    <t>Всичко по част: ВиК</t>
  </si>
  <si>
    <r>
      <t xml:space="preserve">ОБЩА СТОЙНОСТ  ЕТАП II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</si>
  <si>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ОБЩА СТОЙНОСТ  ЗА СТРОЕЖА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</si>
  <si>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Непредвидени разходи (15%)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</si>
  <si>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ОБЩА СТОЙНОСТ НА ДОГОВОРА (15%)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</si>
  <si>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>Реконструкция на сграда “</t>
    </r>
    <r>
      <rPr>
        <b/>
        <sz val="11"/>
        <rFont val="Arial"/>
        <family val="2"/>
        <charset val="204"/>
      </rPr>
      <t>Помпена станция за СУ</t>
    </r>
    <r>
      <rPr>
        <sz val="11"/>
        <rFont val="Arial"/>
        <family val="2"/>
        <charset val="204"/>
      </rPr>
      <t>” в ПСОВ “Кубратово”, находящa се в град  София, Столична община – район “Сердика”, поземлен имот с идентификатор: 68134.519.15, Етапи I и II</t>
    </r>
  </si>
  <si>
    <t>ЦЕНОВА ТАБЛИЦА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</si>
</sst>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theme="4" tint="-0.499984740745262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4" tint="-0.499984740745262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1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/>
    <xf numFmtId="4" fontId="5" fillId="0" borderId="6" xfId="0" applyNumberFormat="1" applyFont="1" applyFill="1" applyBorder="1"/>
    <xf numFmtId="0" fontId="6" fillId="0" borderId="0" xfId="0" applyFont="1" applyFill="1" applyBorder="1"/>
    <xf numFmtId="0" fontId="2" fillId="0" borderId="7" xfId="0" applyFont="1" applyBorder="1"/>
    <xf numFmtId="0" fontId="7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right" indent="2"/>
    </xf>
    <xf numFmtId="0" fontId="2" fillId="0" borderId="8" xfId="0" applyFont="1" applyBorder="1"/>
    <xf numFmtId="4" fontId="2" fillId="0" borderId="9" xfId="0" applyNumberFormat="1" applyFont="1" applyBorder="1"/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right" indent="2"/>
    </xf>
    <xf numFmtId="4" fontId="4" fillId="3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 indent="3"/>
    </xf>
    <xf numFmtId="0" fontId="3" fillId="0" borderId="1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right" indent="2"/>
    </xf>
    <xf numFmtId="0" fontId="2" fillId="0" borderId="11" xfId="0" applyFont="1" applyBorder="1"/>
    <xf numFmtId="4" fontId="2" fillId="0" borderId="12" xfId="0" applyNumberFormat="1" applyFont="1" applyBorder="1"/>
    <xf numFmtId="0" fontId="3" fillId="0" borderId="0" xfId="0" applyFont="1" applyFill="1" applyBorder="1" applyAlignment="1">
      <alignment horizontal="left" vertical="top" wrapText="1"/>
    </xf>
    <xf numFmtId="16" fontId="3" fillId="0" borderId="10" xfId="0" applyNumberFormat="1" applyFont="1" applyFill="1" applyBorder="1" applyAlignment="1">
      <alignment horizontal="right" vertical="center" indent="3"/>
    </xf>
    <xf numFmtId="0" fontId="3" fillId="0" borderId="11" xfId="0" applyFont="1" applyFill="1" applyBorder="1" applyAlignment="1">
      <alignment wrapText="1"/>
    </xf>
    <xf numFmtId="0" fontId="4" fillId="3" borderId="10" xfId="0" applyFont="1" applyFill="1" applyBorder="1" applyAlignment="1">
      <alignment horizontal="right" vertical="center" indent="5"/>
    </xf>
    <xf numFmtId="0" fontId="3" fillId="3" borderId="11" xfId="0" applyFont="1" applyFill="1" applyBorder="1"/>
    <xf numFmtId="4" fontId="3" fillId="3" borderId="11" xfId="0" applyNumberFormat="1" applyFont="1" applyFill="1" applyBorder="1" applyAlignment="1">
      <alignment horizontal="right" indent="2"/>
    </xf>
    <xf numFmtId="4" fontId="3" fillId="3" borderId="12" xfId="0" applyNumberFormat="1" applyFont="1" applyFill="1" applyBorder="1"/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right" indent="2"/>
    </xf>
    <xf numFmtId="0" fontId="3" fillId="0" borderId="0" xfId="0" applyFont="1" applyBorder="1" applyAlignment="1">
      <alignment vertical="top" wrapText="1"/>
    </xf>
    <xf numFmtId="0" fontId="3" fillId="0" borderId="11" xfId="0" quotePrefix="1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justify" vertical="top" wrapText="1"/>
    </xf>
    <xf numFmtId="0" fontId="3" fillId="0" borderId="10" xfId="0" applyFont="1" applyBorder="1" applyAlignment="1">
      <alignment horizontal="right" vertical="center" indent="3"/>
    </xf>
    <xf numFmtId="0" fontId="3" fillId="0" borderId="11" xfId="0" applyFont="1" applyBorder="1" applyAlignment="1">
      <alignment wrapText="1"/>
    </xf>
    <xf numFmtId="0" fontId="8" fillId="0" borderId="11" xfId="0" applyFont="1" applyBorder="1" applyAlignment="1">
      <alignment horizontal="right"/>
    </xf>
    <xf numFmtId="0" fontId="2" fillId="0" borderId="10" xfId="0" applyFont="1" applyBorder="1"/>
    <xf numFmtId="0" fontId="9" fillId="0" borderId="11" xfId="0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center" vertical="center"/>
    </xf>
    <xf numFmtId="4" fontId="2" fillId="0" borderId="11" xfId="1" applyNumberFormat="1" applyFont="1" applyFill="1" applyBorder="1" applyAlignment="1">
      <alignment horizontal="right" indent="2"/>
    </xf>
    <xf numFmtId="0" fontId="2" fillId="0" borderId="11" xfId="1" applyFont="1" applyFill="1" applyBorder="1" applyAlignment="1">
      <alignment horizontal="left" vertical="center" wrapText="1"/>
    </xf>
    <xf numFmtId="0" fontId="2" fillId="0" borderId="11" xfId="2" applyFont="1" applyFill="1" applyBorder="1"/>
    <xf numFmtId="0" fontId="2" fillId="0" borderId="0" xfId="0" applyFont="1" applyBorder="1" applyAlignment="1"/>
    <xf numFmtId="0" fontId="2" fillId="0" borderId="10" xfId="1" applyFont="1" applyFill="1" applyBorder="1" applyAlignment="1">
      <alignment horizontal="center"/>
    </xf>
    <xf numFmtId="0" fontId="2" fillId="0" borderId="11" xfId="2" applyFont="1" applyFill="1" applyBorder="1" applyAlignment="1">
      <alignment wrapText="1"/>
    </xf>
    <xf numFmtId="0" fontId="2" fillId="0" borderId="11" xfId="1" applyFont="1" applyFill="1" applyBorder="1" applyAlignment="1">
      <alignment horizontal="center"/>
    </xf>
    <xf numFmtId="0" fontId="2" fillId="0" borderId="11" xfId="0" applyFont="1" applyBorder="1" applyAlignment="1"/>
    <xf numFmtId="0" fontId="2" fillId="0" borderId="0" xfId="0" applyFont="1" applyAlignment="1"/>
    <xf numFmtId="0" fontId="2" fillId="0" borderId="0" xfId="2" applyFont="1" applyFill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4" fontId="3" fillId="4" borderId="11" xfId="0" applyNumberFormat="1" applyFont="1" applyFill="1" applyBorder="1" applyAlignment="1">
      <alignment horizontal="right" indent="2"/>
    </xf>
    <xf numFmtId="4" fontId="2" fillId="0" borderId="11" xfId="0" applyNumberFormat="1" applyFont="1" applyBorder="1" applyAlignment="1">
      <alignment horizontal="right" indent="2"/>
    </xf>
    <xf numFmtId="0" fontId="4" fillId="3" borderId="10" xfId="0" applyFont="1" applyFill="1" applyBorder="1" applyAlignment="1">
      <alignment horizontal="left" vertical="center" indent="4"/>
    </xf>
    <xf numFmtId="0" fontId="3" fillId="5" borderId="10" xfId="3" applyNumberFormat="1" applyFont="1" applyFill="1" applyBorder="1" applyAlignment="1">
      <alignment horizontal="left" vertical="top" indent="4"/>
    </xf>
    <xf numFmtId="0" fontId="3" fillId="5" borderId="11" xfId="3" applyFont="1" applyFill="1" applyBorder="1"/>
    <xf numFmtId="49" fontId="3" fillId="5" borderId="11" xfId="3" applyNumberFormat="1" applyFont="1" applyFill="1" applyBorder="1" applyAlignment="1">
      <alignment horizontal="center"/>
    </xf>
    <xf numFmtId="4" fontId="3" fillId="0" borderId="11" xfId="3" applyNumberFormat="1" applyFont="1" applyBorder="1" applyAlignment="1">
      <alignment horizontal="right" indent="2"/>
    </xf>
    <xf numFmtId="0" fontId="3" fillId="0" borderId="11" xfId="3" applyFont="1" applyBorder="1" applyAlignment="1"/>
    <xf numFmtId="0" fontId="3" fillId="0" borderId="11" xfId="3" applyFont="1" applyBorder="1" applyAlignment="1">
      <alignment wrapText="1"/>
    </xf>
    <xf numFmtId="0" fontId="3" fillId="0" borderId="11" xfId="3" applyFont="1" applyBorder="1" applyAlignment="1">
      <alignment horizontal="center"/>
    </xf>
    <xf numFmtId="2" fontId="3" fillId="5" borderId="10" xfId="3" applyNumberFormat="1" applyFont="1" applyFill="1" applyBorder="1" applyAlignment="1">
      <alignment horizontal="left" vertical="top" indent="4"/>
    </xf>
    <xf numFmtId="49" fontId="3" fillId="5" borderId="10" xfId="3" applyNumberFormat="1" applyFont="1" applyFill="1" applyBorder="1" applyAlignment="1">
      <alignment horizontal="center" vertical="top"/>
    </xf>
    <xf numFmtId="4" fontId="3" fillId="5" borderId="11" xfId="3" applyNumberFormat="1" applyFont="1" applyFill="1" applyBorder="1" applyAlignment="1">
      <alignment horizontal="right" indent="2"/>
    </xf>
    <xf numFmtId="0" fontId="3" fillId="5" borderId="11" xfId="3" applyFont="1" applyFill="1" applyBorder="1" applyAlignment="1">
      <alignment wrapText="1"/>
    </xf>
    <xf numFmtId="4" fontId="2" fillId="0" borderId="16" xfId="0" applyNumberFormat="1" applyFont="1" applyBorder="1"/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4" fontId="5" fillId="0" borderId="19" xfId="0" applyNumberFormat="1" applyFont="1" applyFill="1" applyBorder="1" applyAlignment="1">
      <alignment vertical="center"/>
    </xf>
    <xf numFmtId="0" fontId="4" fillId="6" borderId="10" xfId="0" applyFont="1" applyFill="1" applyBorder="1" applyAlignment="1">
      <alignment horizontal="left" vertical="center" indent="4"/>
    </xf>
    <xf numFmtId="0" fontId="4" fillId="6" borderId="11" xfId="0" applyFont="1" applyFill="1" applyBorder="1" applyAlignment="1">
      <alignment horizontal="center" vertical="center"/>
    </xf>
    <xf numFmtId="0" fontId="3" fillId="6" borderId="11" xfId="0" applyFont="1" applyFill="1" applyBorder="1"/>
    <xf numFmtId="0" fontId="3" fillId="0" borderId="10" xfId="0" applyFont="1" applyBorder="1" applyAlignment="1">
      <alignment horizontal="left" vertical="center" indent="4"/>
    </xf>
    <xf numFmtId="2" fontId="3" fillId="0" borderId="11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4"/>
    </xf>
    <xf numFmtId="0" fontId="2" fillId="0" borderId="11" xfId="0" quotePrefix="1" applyFont="1" applyFill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/>
    <xf numFmtId="0" fontId="13" fillId="0" borderId="10" xfId="3" applyFont="1" applyFill="1" applyBorder="1" applyAlignment="1">
      <alignment horizontal="left" vertical="center" indent="6"/>
    </xf>
    <xf numFmtId="164" fontId="13" fillId="0" borderId="11" xfId="3" applyNumberFormat="1" applyFont="1" applyFill="1" applyBorder="1" applyAlignment="1" applyProtection="1">
      <alignment vertical="center" wrapText="1"/>
    </xf>
    <xf numFmtId="0" fontId="13" fillId="0" borderId="11" xfId="3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8" fillId="0" borderId="21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3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40"/>
  <sheetViews>
    <sheetView tabSelected="1" workbookViewId="0">
      <selection activeCell="C171" sqref="C171"/>
    </sheetView>
  </sheetViews>
  <sheetFormatPr defaultRowHeight="14.25" x14ac:dyDescent="0.2"/>
  <cols>
    <col min="1" max="1" width="9.140625" style="1"/>
    <col min="2" max="2" width="13.28515625" style="1" customWidth="1"/>
    <col min="3" max="3" width="61.28515625" style="1" customWidth="1"/>
    <col min="4" max="4" width="11.7109375" style="1" customWidth="1"/>
    <col min="5" max="5" width="13.5703125" style="1" bestFit="1" customWidth="1"/>
    <col min="6" max="6" width="10.5703125" style="1" customWidth="1"/>
    <col min="7" max="7" width="11.85546875" style="3" bestFit="1" customWidth="1"/>
    <col min="8" max="8" width="9.140625" style="1"/>
    <col min="9" max="9" width="64.5703125" style="4" customWidth="1"/>
    <col min="10" max="16384" width="9.140625" style="1"/>
  </cols>
  <sheetData>
    <row r="2" spans="1:9" ht="15" x14ac:dyDescent="0.25">
      <c r="C2" s="112" t="s">
        <v>187</v>
      </c>
    </row>
    <row r="3" spans="1:9" x14ac:dyDescent="0.2">
      <c r="C3" s="2"/>
    </row>
    <row r="4" spans="1:9" ht="29.25" customHeight="1" x14ac:dyDescent="0.2">
      <c r="B4" s="5" t="s">
        <v>0</v>
      </c>
      <c r="C4" s="116" t="s">
        <v>186</v>
      </c>
      <c r="D4" s="116"/>
      <c r="E4" s="116"/>
      <c r="F4" s="116"/>
      <c r="G4" s="116"/>
    </row>
    <row r="5" spans="1:9" x14ac:dyDescent="0.2">
      <c r="A5" s="6"/>
      <c r="B5" s="8"/>
      <c r="C5" s="9"/>
      <c r="D5" s="6"/>
      <c r="E5" s="6"/>
      <c r="F5" s="6"/>
      <c r="G5" s="7"/>
    </row>
    <row r="6" spans="1:9" ht="15" thickBot="1" x14ac:dyDescent="0.25"/>
    <row r="7" spans="1:9" ht="44.25" customHeight="1" thickBot="1" x14ac:dyDescent="0.25">
      <c r="B7" s="10" t="s">
        <v>1</v>
      </c>
      <c r="C7" s="11" t="s">
        <v>2</v>
      </c>
      <c r="D7" s="11" t="s">
        <v>3</v>
      </c>
      <c r="E7" s="12" t="s">
        <v>4</v>
      </c>
      <c r="F7" s="11" t="s">
        <v>5</v>
      </c>
      <c r="G7" s="13" t="s">
        <v>6</v>
      </c>
    </row>
    <row r="8" spans="1:9" s="14" customFormat="1" ht="15" x14ac:dyDescent="0.25">
      <c r="B8" s="15"/>
      <c r="C8" s="16"/>
      <c r="D8" s="16"/>
      <c r="E8" s="17"/>
      <c r="F8" s="18"/>
      <c r="G8" s="19"/>
      <c r="I8" s="20"/>
    </row>
    <row r="9" spans="1:9" ht="15" customHeight="1" x14ac:dyDescent="0.2">
      <c r="B9" s="21"/>
      <c r="C9" s="22" t="s">
        <v>7</v>
      </c>
      <c r="D9" s="23"/>
      <c r="E9" s="24"/>
      <c r="F9" s="25"/>
      <c r="G9" s="26"/>
    </row>
    <row r="10" spans="1:9" ht="15" x14ac:dyDescent="0.25">
      <c r="B10" s="27">
        <v>1</v>
      </c>
      <c r="C10" s="28" t="s">
        <v>8</v>
      </c>
      <c r="D10" s="28"/>
      <c r="E10" s="29"/>
      <c r="F10" s="28"/>
      <c r="G10" s="30"/>
    </row>
    <row r="11" spans="1:9" x14ac:dyDescent="0.2">
      <c r="B11" s="31" t="s">
        <v>9</v>
      </c>
      <c r="C11" s="32" t="s">
        <v>10</v>
      </c>
      <c r="D11" s="33" t="s">
        <v>11</v>
      </c>
      <c r="E11" s="34">
        <v>78.302000000000021</v>
      </c>
      <c r="F11" s="35"/>
      <c r="G11" s="36">
        <f>ROUND(E11*F11,2)</f>
        <v>0</v>
      </c>
    </row>
    <row r="12" spans="1:9" ht="42.75" x14ac:dyDescent="0.2">
      <c r="B12" s="31" t="s">
        <v>12</v>
      </c>
      <c r="C12" s="32" t="s">
        <v>13</v>
      </c>
      <c r="D12" s="33" t="s">
        <v>14</v>
      </c>
      <c r="E12" s="34">
        <v>43.2</v>
      </c>
      <c r="F12" s="35"/>
      <c r="G12" s="36">
        <f t="shared" ref="G12:G28" si="0">ROUND(E12*F12,2)</f>
        <v>0</v>
      </c>
      <c r="I12" s="37"/>
    </row>
    <row r="13" spans="1:9" ht="28.5" x14ac:dyDescent="0.2">
      <c r="B13" s="38" t="s">
        <v>15</v>
      </c>
      <c r="C13" s="32" t="s">
        <v>16</v>
      </c>
      <c r="D13" s="33" t="s">
        <v>17</v>
      </c>
      <c r="E13" s="34">
        <v>1</v>
      </c>
      <c r="F13" s="35"/>
      <c r="G13" s="36">
        <f t="shared" si="0"/>
        <v>0</v>
      </c>
      <c r="I13" s="37"/>
    </row>
    <row r="14" spans="1:9" ht="85.5" x14ac:dyDescent="0.2">
      <c r="B14" s="38" t="s">
        <v>18</v>
      </c>
      <c r="C14" s="32" t="s">
        <v>19</v>
      </c>
      <c r="D14" s="33" t="s">
        <v>11</v>
      </c>
      <c r="E14" s="34">
        <v>365.43000000000006</v>
      </c>
      <c r="F14" s="35"/>
      <c r="G14" s="36">
        <f t="shared" si="0"/>
        <v>0</v>
      </c>
      <c r="I14" s="37"/>
    </row>
    <row r="15" spans="1:9" ht="71.25" x14ac:dyDescent="0.2">
      <c r="B15" s="38" t="s">
        <v>20</v>
      </c>
      <c r="C15" s="39" t="s">
        <v>21</v>
      </c>
      <c r="D15" s="33" t="s">
        <v>11</v>
      </c>
      <c r="E15" s="34">
        <v>26.080000000000002</v>
      </c>
      <c r="F15" s="35"/>
      <c r="G15" s="36">
        <f t="shared" si="0"/>
        <v>0</v>
      </c>
    </row>
    <row r="16" spans="1:9" ht="85.5" x14ac:dyDescent="0.2">
      <c r="B16" s="31" t="s">
        <v>22</v>
      </c>
      <c r="C16" s="32" t="s">
        <v>23</v>
      </c>
      <c r="D16" s="33" t="s">
        <v>14</v>
      </c>
      <c r="E16" s="34">
        <v>150.55999999999997</v>
      </c>
      <c r="F16" s="35"/>
      <c r="G16" s="36">
        <f>ROUND(E16*F16,2)</f>
        <v>0</v>
      </c>
      <c r="I16" s="37"/>
    </row>
    <row r="17" spans="1:9" ht="15" x14ac:dyDescent="0.2">
      <c r="B17" s="40">
        <v>2</v>
      </c>
      <c r="C17" s="28" t="s">
        <v>24</v>
      </c>
      <c r="D17" s="41"/>
      <c r="E17" s="42"/>
      <c r="F17" s="41"/>
      <c r="G17" s="43"/>
    </row>
    <row r="18" spans="1:9" ht="42.75" x14ac:dyDescent="0.2">
      <c r="B18" s="31" t="s">
        <v>25</v>
      </c>
      <c r="C18" s="44" t="s">
        <v>26</v>
      </c>
      <c r="D18" s="45" t="s">
        <v>11</v>
      </c>
      <c r="E18" s="46">
        <v>84.58</v>
      </c>
      <c r="F18" s="35"/>
      <c r="G18" s="36">
        <f>ROUND(E18*F18,2)</f>
        <v>0</v>
      </c>
      <c r="I18" s="47"/>
    </row>
    <row r="19" spans="1:9" ht="42.75" x14ac:dyDescent="0.2">
      <c r="B19" s="31" t="s">
        <v>27</v>
      </c>
      <c r="C19" s="44" t="s">
        <v>28</v>
      </c>
      <c r="D19" s="33" t="s">
        <v>11</v>
      </c>
      <c r="E19" s="46">
        <v>2.88</v>
      </c>
      <c r="F19" s="35"/>
      <c r="G19" s="36">
        <f>ROUND(E19*F19,2)</f>
        <v>0</v>
      </c>
      <c r="I19" s="47"/>
    </row>
    <row r="20" spans="1:9" ht="57" x14ac:dyDescent="0.2">
      <c r="B20" s="31" t="s">
        <v>29</v>
      </c>
      <c r="C20" s="48" t="s">
        <v>30</v>
      </c>
      <c r="D20" s="33" t="s">
        <v>31</v>
      </c>
      <c r="E20" s="34">
        <v>1.8528000000000002</v>
      </c>
      <c r="F20" s="35"/>
      <c r="G20" s="36">
        <f t="shared" si="0"/>
        <v>0</v>
      </c>
    </row>
    <row r="21" spans="1:9" x14ac:dyDescent="0.2">
      <c r="B21" s="31" t="s">
        <v>32</v>
      </c>
      <c r="C21" s="49" t="s">
        <v>33</v>
      </c>
      <c r="D21" s="33" t="s">
        <v>14</v>
      </c>
      <c r="E21" s="34">
        <v>125.58000000000001</v>
      </c>
      <c r="F21" s="35"/>
      <c r="G21" s="36">
        <f t="shared" si="0"/>
        <v>0</v>
      </c>
    </row>
    <row r="22" spans="1:9" ht="28.5" x14ac:dyDescent="0.2">
      <c r="B22" s="31" t="s">
        <v>34</v>
      </c>
      <c r="C22" s="50" t="s">
        <v>35</v>
      </c>
      <c r="D22" s="33" t="s">
        <v>14</v>
      </c>
      <c r="E22" s="34">
        <v>52.08</v>
      </c>
      <c r="F22" s="35"/>
      <c r="G22" s="36">
        <f t="shared" si="0"/>
        <v>0</v>
      </c>
    </row>
    <row r="23" spans="1:9" ht="42.75" x14ac:dyDescent="0.2">
      <c r="B23" s="31" t="s">
        <v>36</v>
      </c>
      <c r="C23" s="51" t="s">
        <v>37</v>
      </c>
      <c r="D23" s="33" t="s">
        <v>14</v>
      </c>
      <c r="E23" s="34">
        <v>47</v>
      </c>
      <c r="F23" s="35"/>
      <c r="G23" s="36">
        <f t="shared" si="0"/>
        <v>0</v>
      </c>
    </row>
    <row r="24" spans="1:9" ht="28.5" x14ac:dyDescent="0.2">
      <c r="B24" s="31" t="s">
        <v>38</v>
      </c>
      <c r="C24" s="32" t="s">
        <v>39</v>
      </c>
      <c r="D24" s="33" t="s">
        <v>14</v>
      </c>
      <c r="E24" s="34">
        <v>26.48</v>
      </c>
      <c r="F24" s="35"/>
      <c r="G24" s="36">
        <f t="shared" si="0"/>
        <v>0</v>
      </c>
    </row>
    <row r="25" spans="1:9" ht="15" x14ac:dyDescent="0.2">
      <c r="B25" s="40">
        <v>3</v>
      </c>
      <c r="C25" s="28" t="s">
        <v>40</v>
      </c>
      <c r="D25" s="41"/>
      <c r="E25" s="42"/>
      <c r="F25" s="41"/>
      <c r="G25" s="43"/>
    </row>
    <row r="26" spans="1:9" ht="28.5" x14ac:dyDescent="0.2">
      <c r="B26" s="52" t="s">
        <v>41</v>
      </c>
      <c r="C26" s="53" t="s">
        <v>42</v>
      </c>
      <c r="D26" s="33" t="s">
        <v>11</v>
      </c>
      <c r="E26" s="46">
        <v>76.439999999999984</v>
      </c>
      <c r="F26" s="35"/>
      <c r="G26" s="36">
        <f t="shared" si="0"/>
        <v>0</v>
      </c>
    </row>
    <row r="27" spans="1:9" ht="15" x14ac:dyDescent="0.2">
      <c r="B27" s="40">
        <v>4</v>
      </c>
      <c r="C27" s="28" t="s">
        <v>43</v>
      </c>
      <c r="D27" s="41"/>
      <c r="E27" s="42"/>
      <c r="F27" s="41"/>
      <c r="G27" s="43"/>
    </row>
    <row r="28" spans="1:9" x14ac:dyDescent="0.2">
      <c r="B28" s="52" t="s">
        <v>44</v>
      </c>
      <c r="C28" s="48" t="s">
        <v>45</v>
      </c>
      <c r="D28" s="45" t="s">
        <v>17</v>
      </c>
      <c r="E28" s="46">
        <v>1</v>
      </c>
      <c r="F28" s="35"/>
      <c r="G28" s="36">
        <f t="shared" si="0"/>
        <v>0</v>
      </c>
    </row>
    <row r="29" spans="1:9" ht="15" x14ac:dyDescent="0.25">
      <c r="B29" s="52"/>
      <c r="C29" s="48"/>
      <c r="D29" s="45"/>
      <c r="E29" s="46"/>
      <c r="F29" s="54" t="s">
        <v>46</v>
      </c>
      <c r="G29" s="36">
        <f>SUM(G11:G28)</f>
        <v>0</v>
      </c>
    </row>
    <row r="30" spans="1:9" ht="15" x14ac:dyDescent="0.2">
      <c r="A30" s="4"/>
      <c r="B30" s="55"/>
      <c r="C30" s="22" t="s">
        <v>47</v>
      </c>
      <c r="D30" s="33"/>
      <c r="E30" s="34"/>
      <c r="F30" s="35"/>
      <c r="G30" s="36"/>
    </row>
    <row r="31" spans="1:9" x14ac:dyDescent="0.2">
      <c r="A31" s="4"/>
      <c r="B31" s="55"/>
      <c r="C31" s="56" t="s">
        <v>48</v>
      </c>
      <c r="D31" s="33"/>
      <c r="E31" s="34"/>
      <c r="F31" s="35"/>
      <c r="G31" s="36"/>
    </row>
    <row r="32" spans="1:9" x14ac:dyDescent="0.2">
      <c r="A32" s="4"/>
      <c r="B32" s="57">
        <v>1</v>
      </c>
      <c r="C32" s="58" t="s">
        <v>49</v>
      </c>
      <c r="D32" s="59" t="s">
        <v>31</v>
      </c>
      <c r="E32" s="60">
        <v>2.5</v>
      </c>
      <c r="F32" s="35"/>
      <c r="G32" s="36">
        <f t="shared" ref="G32:G50" si="1">ROUND(E32*F32,2)</f>
        <v>0</v>
      </c>
    </row>
    <row r="33" spans="1:9" x14ac:dyDescent="0.2">
      <c r="A33" s="4"/>
      <c r="B33" s="57">
        <v>2</v>
      </c>
      <c r="C33" s="61" t="s">
        <v>50</v>
      </c>
      <c r="D33" s="59" t="s">
        <v>31</v>
      </c>
      <c r="E33" s="60">
        <v>2.1160000000000001</v>
      </c>
      <c r="F33" s="35"/>
      <c r="G33" s="36">
        <f t="shared" si="1"/>
        <v>0</v>
      </c>
    </row>
    <row r="34" spans="1:9" x14ac:dyDescent="0.2">
      <c r="A34" s="4"/>
      <c r="B34" s="57">
        <v>3</v>
      </c>
      <c r="C34" s="61" t="s">
        <v>51</v>
      </c>
      <c r="D34" s="59" t="s">
        <v>31</v>
      </c>
      <c r="E34" s="60">
        <v>0.15</v>
      </c>
      <c r="F34" s="35"/>
      <c r="G34" s="36">
        <f t="shared" si="1"/>
        <v>0</v>
      </c>
    </row>
    <row r="35" spans="1:9" x14ac:dyDescent="0.2">
      <c r="A35" s="4"/>
      <c r="B35" s="57">
        <v>4</v>
      </c>
      <c r="C35" s="62" t="s">
        <v>52</v>
      </c>
      <c r="D35" s="59" t="s">
        <v>31</v>
      </c>
      <c r="E35" s="60">
        <v>0.4</v>
      </c>
      <c r="F35" s="35"/>
      <c r="G35" s="36">
        <f t="shared" si="1"/>
        <v>0</v>
      </c>
    </row>
    <row r="36" spans="1:9" x14ac:dyDescent="0.2">
      <c r="A36" s="4"/>
      <c r="B36" s="57">
        <v>5</v>
      </c>
      <c r="C36" s="62" t="s">
        <v>53</v>
      </c>
      <c r="D36" s="59" t="s">
        <v>11</v>
      </c>
      <c r="E36" s="60">
        <v>1.6</v>
      </c>
      <c r="F36" s="35"/>
      <c r="G36" s="36">
        <f t="shared" si="1"/>
        <v>0</v>
      </c>
    </row>
    <row r="37" spans="1:9" x14ac:dyDescent="0.2">
      <c r="A37" s="4"/>
      <c r="B37" s="57">
        <v>6</v>
      </c>
      <c r="C37" s="62" t="s">
        <v>54</v>
      </c>
      <c r="D37" s="59" t="s">
        <v>55</v>
      </c>
      <c r="E37" s="60">
        <v>33</v>
      </c>
      <c r="F37" s="35"/>
      <c r="G37" s="36">
        <f t="shared" si="1"/>
        <v>0</v>
      </c>
    </row>
    <row r="38" spans="1:9" s="68" customFormat="1" ht="15" customHeight="1" x14ac:dyDescent="0.2">
      <c r="A38" s="63"/>
      <c r="B38" s="64">
        <v>7</v>
      </c>
      <c r="C38" s="65" t="s">
        <v>56</v>
      </c>
      <c r="D38" s="66" t="s">
        <v>55</v>
      </c>
      <c r="E38" s="60">
        <v>311.5</v>
      </c>
      <c r="F38" s="67"/>
      <c r="G38" s="36">
        <f t="shared" si="1"/>
        <v>0</v>
      </c>
      <c r="I38" s="69"/>
    </row>
    <row r="39" spans="1:9" x14ac:dyDescent="0.2">
      <c r="A39" s="4"/>
      <c r="B39" s="57">
        <v>8</v>
      </c>
      <c r="C39" s="65" t="s">
        <v>57</v>
      </c>
      <c r="D39" s="59" t="s">
        <v>55</v>
      </c>
      <c r="E39" s="60">
        <v>83.2</v>
      </c>
      <c r="F39" s="35"/>
      <c r="G39" s="36">
        <f t="shared" si="1"/>
        <v>0</v>
      </c>
    </row>
    <row r="40" spans="1:9" x14ac:dyDescent="0.2">
      <c r="A40" s="4"/>
      <c r="B40" s="57">
        <v>9</v>
      </c>
      <c r="C40" s="62" t="s">
        <v>58</v>
      </c>
      <c r="D40" s="59" t="s">
        <v>17</v>
      </c>
      <c r="E40" s="60">
        <v>12</v>
      </c>
      <c r="F40" s="35"/>
      <c r="G40" s="36">
        <f t="shared" si="1"/>
        <v>0</v>
      </c>
    </row>
    <row r="41" spans="1:9" x14ac:dyDescent="0.2">
      <c r="A41" s="4"/>
      <c r="B41" s="57">
        <v>10</v>
      </c>
      <c r="C41" s="65" t="s">
        <v>59</v>
      </c>
      <c r="D41" s="59" t="s">
        <v>17</v>
      </c>
      <c r="E41" s="60">
        <v>12</v>
      </c>
      <c r="F41" s="35"/>
      <c r="G41" s="36">
        <f t="shared" si="1"/>
        <v>0</v>
      </c>
    </row>
    <row r="42" spans="1:9" x14ac:dyDescent="0.2">
      <c r="A42" s="4"/>
      <c r="B42" s="57">
        <v>11</v>
      </c>
      <c r="C42" s="62" t="s">
        <v>60</v>
      </c>
      <c r="D42" s="59" t="s">
        <v>17</v>
      </c>
      <c r="E42" s="60">
        <v>12</v>
      </c>
      <c r="F42" s="35"/>
      <c r="G42" s="36">
        <f t="shared" si="1"/>
        <v>0</v>
      </c>
    </row>
    <row r="43" spans="1:9" x14ac:dyDescent="0.2">
      <c r="A43" s="4"/>
      <c r="B43" s="57">
        <v>12</v>
      </c>
      <c r="C43" s="62" t="s">
        <v>61</v>
      </c>
      <c r="D43" s="59" t="s">
        <v>17</v>
      </c>
      <c r="E43" s="60">
        <v>2</v>
      </c>
      <c r="F43" s="35"/>
      <c r="G43" s="36">
        <f>ROUND(E43*F43,2)</f>
        <v>0</v>
      </c>
    </row>
    <row r="44" spans="1:9" x14ac:dyDescent="0.2">
      <c r="A44" s="4"/>
      <c r="B44" s="57"/>
      <c r="C44" s="70" t="s">
        <v>62</v>
      </c>
      <c r="D44" s="59"/>
      <c r="E44" s="60"/>
      <c r="F44" s="35"/>
      <c r="G44" s="36"/>
    </row>
    <row r="45" spans="1:9" x14ac:dyDescent="0.2">
      <c r="A45" s="4"/>
      <c r="B45" s="57">
        <v>13</v>
      </c>
      <c r="C45" s="62" t="s">
        <v>63</v>
      </c>
      <c r="D45" s="59" t="s">
        <v>17</v>
      </c>
      <c r="E45" s="60">
        <v>32</v>
      </c>
      <c r="F45" s="35"/>
      <c r="G45" s="36">
        <f t="shared" si="1"/>
        <v>0</v>
      </c>
    </row>
    <row r="46" spans="1:9" x14ac:dyDescent="0.2">
      <c r="A46" s="4"/>
      <c r="B46" s="57">
        <v>14</v>
      </c>
      <c r="C46" s="65" t="s">
        <v>64</v>
      </c>
      <c r="D46" s="59" t="s">
        <v>17</v>
      </c>
      <c r="E46" s="60">
        <v>32</v>
      </c>
      <c r="F46" s="35"/>
      <c r="G46" s="36">
        <f t="shared" si="1"/>
        <v>0</v>
      </c>
    </row>
    <row r="47" spans="1:9" x14ac:dyDescent="0.2">
      <c r="A47" s="4"/>
      <c r="B47" s="57">
        <v>15</v>
      </c>
      <c r="C47" s="62" t="s">
        <v>65</v>
      </c>
      <c r="D47" s="59" t="s">
        <v>17</v>
      </c>
      <c r="E47" s="60">
        <v>32</v>
      </c>
      <c r="F47" s="35"/>
      <c r="G47" s="36">
        <f t="shared" si="1"/>
        <v>0</v>
      </c>
    </row>
    <row r="48" spans="1:9" x14ac:dyDescent="0.2">
      <c r="A48" s="4"/>
      <c r="B48" s="57">
        <v>16</v>
      </c>
      <c r="C48" s="65" t="s">
        <v>66</v>
      </c>
      <c r="D48" s="59" t="s">
        <v>55</v>
      </c>
      <c r="E48" s="60">
        <v>140.80000000000001</v>
      </c>
      <c r="F48" s="35"/>
      <c r="G48" s="36">
        <f t="shared" si="1"/>
        <v>0</v>
      </c>
    </row>
    <row r="49" spans="1:7" x14ac:dyDescent="0.2">
      <c r="A49" s="4"/>
      <c r="B49" s="57">
        <v>17</v>
      </c>
      <c r="C49" s="62" t="s">
        <v>67</v>
      </c>
      <c r="D49" s="59" t="s">
        <v>17</v>
      </c>
      <c r="E49" s="60">
        <v>64</v>
      </c>
      <c r="F49" s="35"/>
      <c r="G49" s="36">
        <f t="shared" si="1"/>
        <v>0</v>
      </c>
    </row>
    <row r="50" spans="1:7" x14ac:dyDescent="0.2">
      <c r="A50" s="4"/>
      <c r="B50" s="57">
        <v>18</v>
      </c>
      <c r="C50" s="62" t="s">
        <v>68</v>
      </c>
      <c r="D50" s="59" t="s">
        <v>17</v>
      </c>
      <c r="E50" s="60">
        <v>64</v>
      </c>
      <c r="F50" s="35"/>
      <c r="G50" s="36">
        <f t="shared" si="1"/>
        <v>0</v>
      </c>
    </row>
    <row r="51" spans="1:7" x14ac:dyDescent="0.2">
      <c r="A51" s="4"/>
      <c r="B51" s="57">
        <v>19</v>
      </c>
      <c r="C51" s="62" t="s">
        <v>69</v>
      </c>
      <c r="D51" s="59" t="s">
        <v>17</v>
      </c>
      <c r="E51" s="60">
        <v>1</v>
      </c>
      <c r="F51" s="35"/>
      <c r="G51" s="36">
        <f>ROUND(E51*F51,2)</f>
        <v>0</v>
      </c>
    </row>
    <row r="52" spans="1:7" ht="15" x14ac:dyDescent="0.25">
      <c r="A52" s="4"/>
      <c r="B52" s="57"/>
      <c r="C52" s="62"/>
      <c r="D52" s="59"/>
      <c r="E52" s="60"/>
      <c r="F52" s="54" t="s">
        <v>70</v>
      </c>
      <c r="G52" s="36">
        <f>SUM(G32:G51)</f>
        <v>0</v>
      </c>
    </row>
    <row r="53" spans="1:7" ht="15" x14ac:dyDescent="0.2">
      <c r="A53" s="4"/>
      <c r="B53" s="55"/>
      <c r="C53" s="71" t="s">
        <v>71</v>
      </c>
      <c r="D53" s="33"/>
      <c r="E53" s="34"/>
      <c r="F53" s="35"/>
      <c r="G53" s="36"/>
    </row>
    <row r="54" spans="1:7" ht="28.5" x14ac:dyDescent="0.2">
      <c r="B54" s="72">
        <v>1</v>
      </c>
      <c r="C54" s="73" t="s">
        <v>72</v>
      </c>
      <c r="D54" s="45" t="s">
        <v>73</v>
      </c>
      <c r="E54" s="34">
        <v>2</v>
      </c>
      <c r="F54" s="35"/>
      <c r="G54" s="36">
        <f>ROUND(E54*F54,2)</f>
        <v>0</v>
      </c>
    </row>
    <row r="55" spans="1:7" x14ac:dyDescent="0.2">
      <c r="B55" s="72">
        <v>2</v>
      </c>
      <c r="C55" s="73" t="s">
        <v>74</v>
      </c>
      <c r="D55" s="45" t="s">
        <v>73</v>
      </c>
      <c r="E55" s="34">
        <v>2</v>
      </c>
      <c r="F55" s="35"/>
      <c r="G55" s="36">
        <f t="shared" ref="G55:G61" si="2">ROUND(E55*F55,2)</f>
        <v>0</v>
      </c>
    </row>
    <row r="56" spans="1:7" x14ac:dyDescent="0.2">
      <c r="B56" s="72">
        <v>3</v>
      </c>
      <c r="C56" s="73" t="s">
        <v>75</v>
      </c>
      <c r="D56" s="45" t="s">
        <v>11</v>
      </c>
      <c r="E56" s="46">
        <v>6</v>
      </c>
      <c r="F56" s="35"/>
      <c r="G56" s="36">
        <f t="shared" si="2"/>
        <v>0</v>
      </c>
    </row>
    <row r="57" spans="1:7" ht="28.5" x14ac:dyDescent="0.2">
      <c r="B57" s="72">
        <v>4</v>
      </c>
      <c r="C57" s="74" t="s">
        <v>76</v>
      </c>
      <c r="D57" s="45" t="s">
        <v>73</v>
      </c>
      <c r="E57" s="75">
        <v>4</v>
      </c>
      <c r="F57" s="35"/>
      <c r="G57" s="36">
        <f t="shared" si="2"/>
        <v>0</v>
      </c>
    </row>
    <row r="58" spans="1:7" ht="42.75" x14ac:dyDescent="0.2">
      <c r="B58" s="72">
        <v>5</v>
      </c>
      <c r="C58" s="73" t="s">
        <v>77</v>
      </c>
      <c r="D58" s="45" t="s">
        <v>14</v>
      </c>
      <c r="E58" s="34">
        <v>40</v>
      </c>
      <c r="F58" s="35"/>
      <c r="G58" s="36">
        <f t="shared" si="2"/>
        <v>0</v>
      </c>
    </row>
    <row r="59" spans="1:7" x14ac:dyDescent="0.2">
      <c r="B59" s="72">
        <v>6</v>
      </c>
      <c r="C59" s="73" t="s">
        <v>78</v>
      </c>
      <c r="D59" s="45" t="s">
        <v>73</v>
      </c>
      <c r="E59" s="34">
        <v>4</v>
      </c>
      <c r="F59" s="35"/>
      <c r="G59" s="36">
        <f t="shared" si="2"/>
        <v>0</v>
      </c>
    </row>
    <row r="60" spans="1:7" ht="28.5" x14ac:dyDescent="0.2">
      <c r="B60" s="72">
        <v>7</v>
      </c>
      <c r="C60" s="73" t="s">
        <v>79</v>
      </c>
      <c r="D60" s="45" t="s">
        <v>73</v>
      </c>
      <c r="E60" s="34">
        <v>4</v>
      </c>
      <c r="F60" s="35"/>
      <c r="G60" s="36">
        <f t="shared" si="2"/>
        <v>0</v>
      </c>
    </row>
    <row r="61" spans="1:7" ht="28.5" x14ac:dyDescent="0.2">
      <c r="B61" s="72">
        <v>8</v>
      </c>
      <c r="C61" s="73" t="s">
        <v>80</v>
      </c>
      <c r="D61" s="45" t="s">
        <v>73</v>
      </c>
      <c r="E61" s="34">
        <v>1</v>
      </c>
      <c r="F61" s="35"/>
      <c r="G61" s="36">
        <f t="shared" si="2"/>
        <v>0</v>
      </c>
    </row>
    <row r="62" spans="1:7" ht="15" x14ac:dyDescent="0.25">
      <c r="B62" s="55"/>
      <c r="C62" s="35"/>
      <c r="D62" s="35"/>
      <c r="E62" s="76"/>
      <c r="F62" s="54" t="s">
        <v>81</v>
      </c>
      <c r="G62" s="36">
        <f>SUM(G54:G61)</f>
        <v>0</v>
      </c>
    </row>
    <row r="63" spans="1:7" ht="15" x14ac:dyDescent="0.2">
      <c r="B63" s="55"/>
      <c r="C63" s="71" t="s">
        <v>82</v>
      </c>
      <c r="D63" s="33"/>
      <c r="E63" s="34"/>
      <c r="F63" s="35"/>
      <c r="G63" s="36"/>
    </row>
    <row r="64" spans="1:7" ht="15" x14ac:dyDescent="0.2">
      <c r="B64" s="77">
        <v>1</v>
      </c>
      <c r="C64" s="28" t="s">
        <v>83</v>
      </c>
      <c r="D64" s="41"/>
      <c r="E64" s="42"/>
      <c r="F64" s="41"/>
      <c r="G64" s="43"/>
    </row>
    <row r="65" spans="2:7" x14ac:dyDescent="0.2">
      <c r="B65" s="78">
        <v>1.1000000000000001</v>
      </c>
      <c r="C65" s="79" t="s">
        <v>84</v>
      </c>
      <c r="D65" s="80" t="s">
        <v>73</v>
      </c>
      <c r="E65" s="81">
        <v>2</v>
      </c>
      <c r="F65" s="35"/>
      <c r="G65" s="36">
        <f>ROUND(E65*F65,2)</f>
        <v>0</v>
      </c>
    </row>
    <row r="66" spans="2:7" x14ac:dyDescent="0.2">
      <c r="B66" s="78">
        <v>1.2</v>
      </c>
      <c r="C66" s="79" t="s">
        <v>85</v>
      </c>
      <c r="D66" s="80" t="s">
        <v>86</v>
      </c>
      <c r="E66" s="81">
        <v>60</v>
      </c>
      <c r="F66" s="35"/>
      <c r="G66" s="36">
        <f t="shared" ref="G66:G75" si="3">ROUND(E66*F66,2)</f>
        <v>0</v>
      </c>
    </row>
    <row r="67" spans="2:7" x14ac:dyDescent="0.2">
      <c r="B67" s="78">
        <v>1.3</v>
      </c>
      <c r="C67" s="79" t="s">
        <v>87</v>
      </c>
      <c r="D67" s="80" t="s">
        <v>86</v>
      </c>
      <c r="E67" s="81">
        <v>4</v>
      </c>
      <c r="F67" s="35"/>
      <c r="G67" s="36">
        <f t="shared" si="3"/>
        <v>0</v>
      </c>
    </row>
    <row r="68" spans="2:7" x14ac:dyDescent="0.2">
      <c r="B68" s="78">
        <v>1.4</v>
      </c>
      <c r="C68" s="79" t="s">
        <v>88</v>
      </c>
      <c r="D68" s="80" t="s">
        <v>73</v>
      </c>
      <c r="E68" s="81">
        <v>4</v>
      </c>
      <c r="F68" s="35"/>
      <c r="G68" s="36">
        <f t="shared" si="3"/>
        <v>0</v>
      </c>
    </row>
    <row r="69" spans="2:7" x14ac:dyDescent="0.2">
      <c r="B69" s="78">
        <v>1.5</v>
      </c>
      <c r="C69" s="79" t="s">
        <v>89</v>
      </c>
      <c r="D69" s="80" t="s">
        <v>73</v>
      </c>
      <c r="E69" s="81">
        <v>2</v>
      </c>
      <c r="F69" s="35"/>
      <c r="G69" s="36">
        <f t="shared" si="3"/>
        <v>0</v>
      </c>
    </row>
    <row r="70" spans="2:7" ht="13.5" customHeight="1" x14ac:dyDescent="0.2">
      <c r="B70" s="78">
        <v>1.6</v>
      </c>
      <c r="C70" s="82" t="s">
        <v>90</v>
      </c>
      <c r="D70" s="80" t="s">
        <v>73</v>
      </c>
      <c r="E70" s="81">
        <v>3</v>
      </c>
      <c r="F70" s="35"/>
      <c r="G70" s="36">
        <f t="shared" si="3"/>
        <v>0</v>
      </c>
    </row>
    <row r="71" spans="2:7" ht="28.5" x14ac:dyDescent="0.2">
      <c r="B71" s="78">
        <v>1.7</v>
      </c>
      <c r="C71" s="83" t="s">
        <v>91</v>
      </c>
      <c r="D71" s="80" t="s">
        <v>11</v>
      </c>
      <c r="E71" s="81">
        <v>13</v>
      </c>
      <c r="F71" s="35"/>
      <c r="G71" s="36">
        <f t="shared" si="3"/>
        <v>0</v>
      </c>
    </row>
    <row r="72" spans="2:7" x14ac:dyDescent="0.2">
      <c r="B72" s="78">
        <v>1.8</v>
      </c>
      <c r="C72" s="82" t="s">
        <v>92</v>
      </c>
      <c r="D72" s="80" t="s">
        <v>73</v>
      </c>
      <c r="E72" s="81">
        <v>5</v>
      </c>
      <c r="F72" s="35"/>
      <c r="G72" s="36">
        <f t="shared" si="3"/>
        <v>0</v>
      </c>
    </row>
    <row r="73" spans="2:7" x14ac:dyDescent="0.2">
      <c r="B73" s="78">
        <v>1.9</v>
      </c>
      <c r="C73" s="82" t="s">
        <v>93</v>
      </c>
      <c r="D73" s="84" t="s">
        <v>55</v>
      </c>
      <c r="E73" s="81">
        <v>60</v>
      </c>
      <c r="F73" s="35"/>
      <c r="G73" s="36">
        <f t="shared" si="3"/>
        <v>0</v>
      </c>
    </row>
    <row r="74" spans="2:7" ht="28.5" x14ac:dyDescent="0.2">
      <c r="B74" s="85">
        <v>1.1000000000000001</v>
      </c>
      <c r="C74" s="83" t="s">
        <v>94</v>
      </c>
      <c r="D74" s="80" t="s">
        <v>86</v>
      </c>
      <c r="E74" s="81">
        <v>108</v>
      </c>
      <c r="F74" s="35"/>
      <c r="G74" s="36">
        <f t="shared" si="3"/>
        <v>0</v>
      </c>
    </row>
    <row r="75" spans="2:7" ht="28.5" x14ac:dyDescent="0.2">
      <c r="B75" s="78">
        <v>1.1100000000000001</v>
      </c>
      <c r="C75" s="83" t="s">
        <v>95</v>
      </c>
      <c r="D75" s="80" t="s">
        <v>86</v>
      </c>
      <c r="E75" s="81">
        <v>27</v>
      </c>
      <c r="F75" s="35"/>
      <c r="G75" s="36">
        <f t="shared" si="3"/>
        <v>0</v>
      </c>
    </row>
    <row r="76" spans="2:7" x14ac:dyDescent="0.2">
      <c r="B76" s="86"/>
      <c r="C76" s="82"/>
      <c r="D76" s="84"/>
      <c r="E76" s="81"/>
      <c r="F76" s="35"/>
      <c r="G76" s="36"/>
    </row>
    <row r="77" spans="2:7" ht="15" x14ac:dyDescent="0.2">
      <c r="B77" s="77">
        <v>2</v>
      </c>
      <c r="C77" s="28" t="s">
        <v>96</v>
      </c>
      <c r="D77" s="41"/>
      <c r="E77" s="42"/>
      <c r="F77" s="41"/>
      <c r="G77" s="43"/>
    </row>
    <row r="78" spans="2:7" ht="15" x14ac:dyDescent="0.2">
      <c r="B78" s="77">
        <v>2.1</v>
      </c>
      <c r="C78" s="28" t="s">
        <v>97</v>
      </c>
      <c r="D78" s="41"/>
      <c r="E78" s="42"/>
      <c r="F78" s="41"/>
      <c r="G78" s="43"/>
    </row>
    <row r="79" spans="2:7" x14ac:dyDescent="0.2">
      <c r="B79" s="78" t="s">
        <v>98</v>
      </c>
      <c r="C79" s="79" t="s">
        <v>99</v>
      </c>
      <c r="D79" s="80" t="s">
        <v>73</v>
      </c>
      <c r="E79" s="87">
        <v>2</v>
      </c>
      <c r="F79" s="35"/>
      <c r="G79" s="36">
        <f t="shared" ref="G79:G104" si="4">ROUND(E79*F79,2)</f>
        <v>0</v>
      </c>
    </row>
    <row r="80" spans="2:7" x14ac:dyDescent="0.2">
      <c r="B80" s="78" t="s">
        <v>100</v>
      </c>
      <c r="C80" s="79" t="s">
        <v>101</v>
      </c>
      <c r="D80" s="80" t="s">
        <v>86</v>
      </c>
      <c r="E80" s="87">
        <v>60</v>
      </c>
      <c r="F80" s="35"/>
      <c r="G80" s="36">
        <f t="shared" si="4"/>
        <v>0</v>
      </c>
    </row>
    <row r="81" spans="2:7" x14ac:dyDescent="0.2">
      <c r="B81" s="78" t="s">
        <v>102</v>
      </c>
      <c r="C81" s="79" t="s">
        <v>103</v>
      </c>
      <c r="D81" s="80" t="s">
        <v>86</v>
      </c>
      <c r="E81" s="87">
        <v>4</v>
      </c>
      <c r="F81" s="35"/>
      <c r="G81" s="36">
        <f t="shared" si="4"/>
        <v>0</v>
      </c>
    </row>
    <row r="82" spans="2:7" x14ac:dyDescent="0.2">
      <c r="B82" s="78" t="s">
        <v>104</v>
      </c>
      <c r="C82" s="79" t="s">
        <v>105</v>
      </c>
      <c r="D82" s="80" t="s">
        <v>73</v>
      </c>
      <c r="E82" s="87">
        <v>12</v>
      </c>
      <c r="F82" s="35"/>
      <c r="G82" s="36">
        <f t="shared" si="4"/>
        <v>0</v>
      </c>
    </row>
    <row r="83" spans="2:7" x14ac:dyDescent="0.2">
      <c r="B83" s="78" t="s">
        <v>106</v>
      </c>
      <c r="C83" s="79" t="s">
        <v>107</v>
      </c>
      <c r="D83" s="80" t="s">
        <v>73</v>
      </c>
      <c r="E83" s="87">
        <v>100</v>
      </c>
      <c r="F83" s="35"/>
      <c r="G83" s="36">
        <f t="shared" si="4"/>
        <v>0</v>
      </c>
    </row>
    <row r="84" spans="2:7" x14ac:dyDescent="0.2">
      <c r="B84" s="78" t="s">
        <v>108</v>
      </c>
      <c r="C84" s="79" t="s">
        <v>109</v>
      </c>
      <c r="D84" s="80" t="s">
        <v>73</v>
      </c>
      <c r="E84" s="87">
        <v>4</v>
      </c>
      <c r="F84" s="35"/>
      <c r="G84" s="36">
        <f t="shared" si="4"/>
        <v>0</v>
      </c>
    </row>
    <row r="85" spans="2:7" x14ac:dyDescent="0.2">
      <c r="B85" s="78" t="s">
        <v>110</v>
      </c>
      <c r="C85" s="79" t="s">
        <v>111</v>
      </c>
      <c r="D85" s="80" t="s">
        <v>73</v>
      </c>
      <c r="E85" s="87">
        <v>2</v>
      </c>
      <c r="F85" s="35"/>
      <c r="G85" s="36">
        <f t="shared" si="4"/>
        <v>0</v>
      </c>
    </row>
    <row r="86" spans="2:7" ht="42.75" x14ac:dyDescent="0.2">
      <c r="B86" s="78" t="s">
        <v>112</v>
      </c>
      <c r="C86" s="88" t="s">
        <v>113</v>
      </c>
      <c r="D86" s="80" t="s">
        <v>73</v>
      </c>
      <c r="E86" s="87">
        <v>2</v>
      </c>
      <c r="F86" s="35"/>
      <c r="G86" s="36">
        <f t="shared" si="4"/>
        <v>0</v>
      </c>
    </row>
    <row r="87" spans="2:7" x14ac:dyDescent="0.2">
      <c r="B87" s="78" t="s">
        <v>114</v>
      </c>
      <c r="C87" s="79" t="s">
        <v>115</v>
      </c>
      <c r="D87" s="80" t="s">
        <v>73</v>
      </c>
      <c r="E87" s="87">
        <v>2</v>
      </c>
      <c r="F87" s="35"/>
      <c r="G87" s="36">
        <f t="shared" si="4"/>
        <v>0</v>
      </c>
    </row>
    <row r="88" spans="2:7" x14ac:dyDescent="0.2">
      <c r="B88" s="78" t="s">
        <v>116</v>
      </c>
      <c r="C88" s="79" t="s">
        <v>117</v>
      </c>
      <c r="D88" s="80" t="s">
        <v>73</v>
      </c>
      <c r="E88" s="87">
        <v>4</v>
      </c>
      <c r="F88" s="35"/>
      <c r="G88" s="36">
        <f t="shared" si="4"/>
        <v>0</v>
      </c>
    </row>
    <row r="89" spans="2:7" x14ac:dyDescent="0.2">
      <c r="B89" s="78" t="s">
        <v>118</v>
      </c>
      <c r="C89" s="79" t="s">
        <v>119</v>
      </c>
      <c r="D89" s="80" t="s">
        <v>73</v>
      </c>
      <c r="E89" s="87">
        <v>2</v>
      </c>
      <c r="F89" s="35"/>
      <c r="G89" s="36">
        <f t="shared" si="4"/>
        <v>0</v>
      </c>
    </row>
    <row r="90" spans="2:7" x14ac:dyDescent="0.2">
      <c r="B90" s="78" t="s">
        <v>120</v>
      </c>
      <c r="C90" s="79" t="s">
        <v>121</v>
      </c>
      <c r="D90" s="80" t="s">
        <v>73</v>
      </c>
      <c r="E90" s="87">
        <v>34</v>
      </c>
      <c r="F90" s="35"/>
      <c r="G90" s="36">
        <f t="shared" si="4"/>
        <v>0</v>
      </c>
    </row>
    <row r="91" spans="2:7" x14ac:dyDescent="0.2">
      <c r="B91" s="78" t="s">
        <v>122</v>
      </c>
      <c r="C91" s="79" t="s">
        <v>123</v>
      </c>
      <c r="D91" s="80" t="s">
        <v>73</v>
      </c>
      <c r="E91" s="87">
        <v>4</v>
      </c>
      <c r="F91" s="35"/>
      <c r="G91" s="36">
        <f t="shared" si="4"/>
        <v>0</v>
      </c>
    </row>
    <row r="92" spans="2:7" x14ac:dyDescent="0.2">
      <c r="B92" s="78" t="s">
        <v>124</v>
      </c>
      <c r="C92" s="79" t="s">
        <v>125</v>
      </c>
      <c r="D92" s="80" t="s">
        <v>73</v>
      </c>
      <c r="E92" s="87">
        <v>2</v>
      </c>
      <c r="F92" s="35"/>
      <c r="G92" s="36">
        <f t="shared" si="4"/>
        <v>0</v>
      </c>
    </row>
    <row r="93" spans="2:7" ht="57" x14ac:dyDescent="0.2">
      <c r="B93" s="78" t="s">
        <v>126</v>
      </c>
      <c r="C93" s="83" t="s">
        <v>127</v>
      </c>
      <c r="D93" s="80" t="s">
        <v>86</v>
      </c>
      <c r="E93" s="87">
        <v>64</v>
      </c>
      <c r="F93" s="35"/>
      <c r="G93" s="36">
        <f t="shared" si="4"/>
        <v>0</v>
      </c>
    </row>
    <row r="94" spans="2:7" x14ac:dyDescent="0.2">
      <c r="B94" s="78" t="s">
        <v>128</v>
      </c>
      <c r="C94" s="79" t="s">
        <v>129</v>
      </c>
      <c r="D94" s="80" t="s">
        <v>86</v>
      </c>
      <c r="E94" s="87">
        <v>64</v>
      </c>
      <c r="F94" s="35"/>
      <c r="G94" s="36">
        <f t="shared" si="4"/>
        <v>0</v>
      </c>
    </row>
    <row r="95" spans="2:7" x14ac:dyDescent="0.2">
      <c r="B95" s="78" t="s">
        <v>130</v>
      </c>
      <c r="C95" s="79" t="s">
        <v>131</v>
      </c>
      <c r="D95" s="80" t="s">
        <v>132</v>
      </c>
      <c r="E95" s="87">
        <v>2</v>
      </c>
      <c r="F95" s="35"/>
      <c r="G95" s="36">
        <f t="shared" si="4"/>
        <v>0</v>
      </c>
    </row>
    <row r="96" spans="2:7" x14ac:dyDescent="0.2">
      <c r="B96" s="78" t="s">
        <v>133</v>
      </c>
      <c r="C96" s="79" t="s">
        <v>134</v>
      </c>
      <c r="D96" s="80" t="s">
        <v>73</v>
      </c>
      <c r="E96" s="87">
        <v>30</v>
      </c>
      <c r="F96" s="35"/>
      <c r="G96" s="36">
        <f t="shared" si="4"/>
        <v>0</v>
      </c>
    </row>
    <row r="97" spans="2:7" x14ac:dyDescent="0.2">
      <c r="B97" s="78" t="s">
        <v>135</v>
      </c>
      <c r="C97" s="79" t="s">
        <v>136</v>
      </c>
      <c r="D97" s="84" t="s">
        <v>55</v>
      </c>
      <c r="E97" s="87">
        <v>40</v>
      </c>
      <c r="F97" s="35"/>
      <c r="G97" s="36">
        <f t="shared" si="4"/>
        <v>0</v>
      </c>
    </row>
    <row r="98" spans="2:7" ht="15" x14ac:dyDescent="0.2">
      <c r="B98" s="27">
        <v>2.2000000000000002</v>
      </c>
      <c r="C98" s="28" t="s">
        <v>137</v>
      </c>
      <c r="D98" s="41"/>
      <c r="E98" s="42"/>
      <c r="F98" s="41"/>
      <c r="G98" s="43"/>
    </row>
    <row r="99" spans="2:7" ht="28.5" x14ac:dyDescent="0.2">
      <c r="B99" s="78" t="s">
        <v>138</v>
      </c>
      <c r="C99" s="83" t="s">
        <v>139</v>
      </c>
      <c r="D99" s="80" t="s">
        <v>73</v>
      </c>
      <c r="E99" s="81">
        <v>3</v>
      </c>
      <c r="F99" s="35"/>
      <c r="G99" s="36">
        <f t="shared" si="4"/>
        <v>0</v>
      </c>
    </row>
    <row r="100" spans="2:7" ht="28.5" x14ac:dyDescent="0.2">
      <c r="B100" s="78" t="s">
        <v>140</v>
      </c>
      <c r="C100" s="83" t="s">
        <v>141</v>
      </c>
      <c r="D100" s="80" t="s">
        <v>11</v>
      </c>
      <c r="E100" s="81">
        <v>10</v>
      </c>
      <c r="F100" s="35"/>
      <c r="G100" s="36">
        <f>ROUND(E100*F100,2)</f>
        <v>0</v>
      </c>
    </row>
    <row r="101" spans="2:7" ht="28.5" x14ac:dyDescent="0.2">
      <c r="B101" s="78" t="s">
        <v>142</v>
      </c>
      <c r="C101" s="83" t="s">
        <v>143</v>
      </c>
      <c r="D101" s="80" t="s">
        <v>11</v>
      </c>
      <c r="E101" s="81">
        <v>2</v>
      </c>
      <c r="F101" s="35"/>
      <c r="G101" s="36">
        <f t="shared" si="4"/>
        <v>0</v>
      </c>
    </row>
    <row r="102" spans="2:7" ht="42.75" x14ac:dyDescent="0.2">
      <c r="B102" s="78" t="s">
        <v>144</v>
      </c>
      <c r="C102" s="83" t="s">
        <v>145</v>
      </c>
      <c r="D102" s="80" t="s">
        <v>73</v>
      </c>
      <c r="E102" s="81">
        <v>3</v>
      </c>
      <c r="F102" s="35"/>
      <c r="G102" s="36">
        <f t="shared" si="4"/>
        <v>0</v>
      </c>
    </row>
    <row r="103" spans="2:7" x14ac:dyDescent="0.2">
      <c r="B103" s="78" t="s">
        <v>146</v>
      </c>
      <c r="C103" s="82" t="s">
        <v>147</v>
      </c>
      <c r="D103" s="80" t="s">
        <v>73</v>
      </c>
      <c r="E103" s="81">
        <v>6</v>
      </c>
      <c r="F103" s="35"/>
      <c r="G103" s="36">
        <f t="shared" si="4"/>
        <v>0</v>
      </c>
    </row>
    <row r="104" spans="2:7" x14ac:dyDescent="0.2">
      <c r="B104" s="78" t="s">
        <v>148</v>
      </c>
      <c r="C104" s="82" t="s">
        <v>149</v>
      </c>
      <c r="D104" s="80" t="s">
        <v>73</v>
      </c>
      <c r="E104" s="81">
        <v>3</v>
      </c>
      <c r="F104" s="35"/>
      <c r="G104" s="36">
        <f t="shared" si="4"/>
        <v>0</v>
      </c>
    </row>
    <row r="105" spans="2:7" ht="15" x14ac:dyDescent="0.25">
      <c r="B105" s="78"/>
      <c r="C105" s="82"/>
      <c r="D105" s="80"/>
      <c r="E105" s="81"/>
      <c r="F105" s="54" t="s">
        <v>150</v>
      </c>
      <c r="G105" s="36">
        <f>SUM(G65:G104)</f>
        <v>0</v>
      </c>
    </row>
    <row r="106" spans="2:7" ht="28.5" customHeight="1" thickBot="1" x14ac:dyDescent="0.3">
      <c r="B106" s="113" t="s">
        <v>151</v>
      </c>
      <c r="C106" s="114"/>
      <c r="D106" s="114"/>
      <c r="E106" s="114"/>
      <c r="F106" s="115"/>
      <c r="G106" s="89">
        <f>SUM(G29,G52,G62,G105)</f>
        <v>0</v>
      </c>
    </row>
    <row r="107" spans="2:7" ht="32.25" customHeight="1" thickBot="1" x14ac:dyDescent="0.25">
      <c r="B107" s="10"/>
      <c r="C107" s="11" t="s">
        <v>152</v>
      </c>
      <c r="D107" s="11" t="s">
        <v>3</v>
      </c>
      <c r="E107" s="12" t="s">
        <v>4</v>
      </c>
      <c r="F107" s="11" t="s">
        <v>5</v>
      </c>
      <c r="G107" s="13" t="s">
        <v>6</v>
      </c>
    </row>
    <row r="108" spans="2:7" ht="15" x14ac:dyDescent="0.2">
      <c r="B108" s="90"/>
      <c r="C108" s="71" t="s">
        <v>7</v>
      </c>
      <c r="D108" s="91"/>
      <c r="E108" s="92"/>
      <c r="F108" s="93"/>
      <c r="G108" s="94"/>
    </row>
    <row r="109" spans="2:7" ht="15" x14ac:dyDescent="0.2">
      <c r="B109" s="95">
        <v>1</v>
      </c>
      <c r="C109" s="96" t="s">
        <v>153</v>
      </c>
      <c r="D109" s="97"/>
      <c r="E109" s="97"/>
      <c r="F109" s="97"/>
      <c r="G109" s="97"/>
    </row>
    <row r="110" spans="2:7" ht="28.5" x14ac:dyDescent="0.2">
      <c r="B110" s="98" t="s">
        <v>9</v>
      </c>
      <c r="C110" s="32" t="s">
        <v>154</v>
      </c>
      <c r="D110" s="33" t="s">
        <v>11</v>
      </c>
      <c r="E110" s="99">
        <v>257.12</v>
      </c>
      <c r="F110" s="35"/>
      <c r="G110" s="36">
        <f>ROUND(E110*F110,2)</f>
        <v>0</v>
      </c>
    </row>
    <row r="111" spans="2:7" ht="28.5" x14ac:dyDescent="0.2">
      <c r="B111" s="98" t="s">
        <v>12</v>
      </c>
      <c r="C111" s="32" t="s">
        <v>155</v>
      </c>
      <c r="D111" s="33" t="s">
        <v>73</v>
      </c>
      <c r="E111" s="100">
        <v>1</v>
      </c>
      <c r="F111" s="35"/>
      <c r="G111" s="36">
        <f t="shared" ref="G111:G124" si="5">ROUND(E111*F111,2)</f>
        <v>0</v>
      </c>
    </row>
    <row r="112" spans="2:7" ht="42.75" x14ac:dyDescent="0.2">
      <c r="B112" s="98" t="s">
        <v>15</v>
      </c>
      <c r="C112" s="39" t="s">
        <v>156</v>
      </c>
      <c r="D112" s="45" t="s">
        <v>17</v>
      </c>
      <c r="E112" s="100">
        <v>4</v>
      </c>
      <c r="F112" s="35"/>
      <c r="G112" s="36">
        <f t="shared" si="5"/>
        <v>0</v>
      </c>
    </row>
    <row r="113" spans="2:7" ht="15" x14ac:dyDescent="0.2">
      <c r="B113" s="95">
        <v>2</v>
      </c>
      <c r="C113" s="96" t="s">
        <v>43</v>
      </c>
      <c r="D113" s="97"/>
      <c r="E113" s="97"/>
      <c r="F113" s="97"/>
      <c r="G113" s="97"/>
    </row>
    <row r="114" spans="2:7" ht="42.75" x14ac:dyDescent="0.2">
      <c r="B114" s="101" t="s">
        <v>25</v>
      </c>
      <c r="C114" s="102" t="s">
        <v>157</v>
      </c>
      <c r="D114" s="103" t="s">
        <v>11</v>
      </c>
      <c r="E114" s="100">
        <v>21.087</v>
      </c>
      <c r="F114" s="35"/>
      <c r="G114" s="36">
        <f t="shared" si="5"/>
        <v>0</v>
      </c>
    </row>
    <row r="115" spans="2:7" ht="42.75" x14ac:dyDescent="0.2">
      <c r="B115" s="101" t="s">
        <v>27</v>
      </c>
      <c r="C115" s="102" t="s">
        <v>158</v>
      </c>
      <c r="D115" s="103" t="s">
        <v>11</v>
      </c>
      <c r="E115" s="100">
        <v>2</v>
      </c>
      <c r="F115" s="35"/>
      <c r="G115" s="36">
        <f t="shared" si="5"/>
        <v>0</v>
      </c>
    </row>
    <row r="116" spans="2:7" ht="28.5" x14ac:dyDescent="0.2">
      <c r="B116" s="98" t="s">
        <v>29</v>
      </c>
      <c r="C116" s="49" t="s">
        <v>159</v>
      </c>
      <c r="D116" s="33" t="s">
        <v>11</v>
      </c>
      <c r="E116" s="100">
        <v>5.73</v>
      </c>
      <c r="F116" s="35"/>
      <c r="G116" s="36">
        <f t="shared" si="5"/>
        <v>0</v>
      </c>
    </row>
    <row r="117" spans="2:7" ht="28.5" x14ac:dyDescent="0.2">
      <c r="B117" s="101" t="s">
        <v>32</v>
      </c>
      <c r="C117" s="102" t="s">
        <v>160</v>
      </c>
      <c r="D117" s="103" t="s">
        <v>11</v>
      </c>
      <c r="E117" s="99">
        <v>33.520000000000003</v>
      </c>
      <c r="F117" s="35"/>
      <c r="G117" s="36">
        <f t="shared" si="5"/>
        <v>0</v>
      </c>
    </row>
    <row r="118" spans="2:7" ht="42.75" x14ac:dyDescent="0.2">
      <c r="B118" s="101" t="s">
        <v>34</v>
      </c>
      <c r="C118" s="102" t="s">
        <v>161</v>
      </c>
      <c r="D118" s="103" t="s">
        <v>11</v>
      </c>
      <c r="E118" s="99">
        <v>562.2700000000001</v>
      </c>
      <c r="F118" s="35"/>
      <c r="G118" s="36">
        <f t="shared" si="5"/>
        <v>0</v>
      </c>
    </row>
    <row r="119" spans="2:7" x14ac:dyDescent="0.2">
      <c r="B119" s="101" t="s">
        <v>36</v>
      </c>
      <c r="C119" s="102" t="s">
        <v>162</v>
      </c>
      <c r="D119" s="103" t="s">
        <v>17</v>
      </c>
      <c r="E119" s="100">
        <v>2</v>
      </c>
      <c r="F119" s="35"/>
      <c r="G119" s="36">
        <f t="shared" si="5"/>
        <v>0</v>
      </c>
    </row>
    <row r="120" spans="2:7" x14ac:dyDescent="0.2">
      <c r="B120" s="101" t="s">
        <v>38</v>
      </c>
      <c r="C120" s="102" t="s">
        <v>163</v>
      </c>
      <c r="D120" s="103" t="s">
        <v>17</v>
      </c>
      <c r="E120" s="100">
        <v>1</v>
      </c>
      <c r="F120" s="35"/>
      <c r="G120" s="36">
        <f t="shared" si="5"/>
        <v>0</v>
      </c>
    </row>
    <row r="121" spans="2:7" x14ac:dyDescent="0.2">
      <c r="B121" s="101" t="s">
        <v>164</v>
      </c>
      <c r="C121" s="102" t="s">
        <v>165</v>
      </c>
      <c r="D121" s="103" t="s">
        <v>17</v>
      </c>
      <c r="E121" s="100">
        <v>1</v>
      </c>
      <c r="F121" s="35"/>
      <c r="G121" s="36">
        <f t="shared" si="5"/>
        <v>0</v>
      </c>
    </row>
    <row r="122" spans="2:7" ht="42.75" x14ac:dyDescent="0.2">
      <c r="B122" s="101" t="s">
        <v>166</v>
      </c>
      <c r="C122" s="102" t="s">
        <v>167</v>
      </c>
      <c r="D122" s="103" t="s">
        <v>11</v>
      </c>
      <c r="E122" s="100">
        <v>32.79</v>
      </c>
      <c r="F122" s="35"/>
      <c r="G122" s="36">
        <f t="shared" si="5"/>
        <v>0</v>
      </c>
    </row>
    <row r="123" spans="2:7" x14ac:dyDescent="0.2">
      <c r="B123" s="98" t="s">
        <v>168</v>
      </c>
      <c r="C123" s="48" t="s">
        <v>45</v>
      </c>
      <c r="D123" s="45" t="s">
        <v>17</v>
      </c>
      <c r="E123" s="100">
        <v>1</v>
      </c>
      <c r="F123" s="35"/>
      <c r="G123" s="36">
        <f t="shared" si="5"/>
        <v>0</v>
      </c>
    </row>
    <row r="124" spans="2:7" ht="57" x14ac:dyDescent="0.2">
      <c r="B124" s="101" t="s">
        <v>169</v>
      </c>
      <c r="C124" s="102" t="s">
        <v>170</v>
      </c>
      <c r="D124" s="103" t="s">
        <v>11</v>
      </c>
      <c r="E124" s="100">
        <v>5.04</v>
      </c>
      <c r="F124" s="35"/>
      <c r="G124" s="36">
        <f t="shared" si="5"/>
        <v>0</v>
      </c>
    </row>
    <row r="125" spans="2:7" ht="15" x14ac:dyDescent="0.25">
      <c r="B125" s="104"/>
      <c r="C125" s="102"/>
      <c r="D125" s="103"/>
      <c r="E125" s="100"/>
      <c r="F125" s="54" t="s">
        <v>46</v>
      </c>
      <c r="G125" s="36">
        <f>SUM(G110:G124)</f>
        <v>0</v>
      </c>
    </row>
    <row r="126" spans="2:7" x14ac:dyDescent="0.2">
      <c r="B126" s="104"/>
      <c r="C126" s="102"/>
      <c r="D126" s="103"/>
      <c r="E126" s="100"/>
      <c r="F126" s="35"/>
      <c r="G126" s="105"/>
    </row>
    <row r="127" spans="2:7" ht="15" x14ac:dyDescent="0.2">
      <c r="B127" s="55"/>
      <c r="C127" s="71" t="s">
        <v>171</v>
      </c>
      <c r="D127" s="35"/>
      <c r="E127" s="35"/>
      <c r="F127" s="35"/>
      <c r="G127" s="105"/>
    </row>
    <row r="128" spans="2:7" x14ac:dyDescent="0.2">
      <c r="B128" s="55"/>
      <c r="C128" s="70" t="s">
        <v>172</v>
      </c>
      <c r="D128" s="70"/>
      <c r="E128" s="70"/>
      <c r="F128" s="35"/>
      <c r="G128" s="105"/>
    </row>
    <row r="129" spans="2:7" ht="45" x14ac:dyDescent="0.2">
      <c r="B129" s="106">
        <v>1</v>
      </c>
      <c r="C129" s="107" t="s">
        <v>173</v>
      </c>
      <c r="D129" s="108" t="s">
        <v>174</v>
      </c>
      <c r="E129" s="108">
        <v>3</v>
      </c>
      <c r="F129" s="35"/>
      <c r="G129" s="36">
        <f t="shared" ref="G129:G135" si="6">ROUND(E129*F129,2)</f>
        <v>0</v>
      </c>
    </row>
    <row r="130" spans="2:7" ht="15" x14ac:dyDescent="0.2">
      <c r="B130" s="106">
        <v>2</v>
      </c>
      <c r="C130" s="107" t="s">
        <v>175</v>
      </c>
      <c r="D130" s="108" t="s">
        <v>174</v>
      </c>
      <c r="E130" s="108">
        <v>3</v>
      </c>
      <c r="F130" s="35"/>
      <c r="G130" s="36">
        <f t="shared" si="6"/>
        <v>0</v>
      </c>
    </row>
    <row r="131" spans="2:7" ht="15" x14ac:dyDescent="0.2">
      <c r="B131" s="106">
        <v>3</v>
      </c>
      <c r="C131" s="107" t="s">
        <v>176</v>
      </c>
      <c r="D131" s="108" t="s">
        <v>174</v>
      </c>
      <c r="E131" s="108">
        <v>3</v>
      </c>
      <c r="F131" s="35"/>
      <c r="G131" s="36">
        <f t="shared" si="6"/>
        <v>0</v>
      </c>
    </row>
    <row r="132" spans="2:7" ht="15" x14ac:dyDescent="0.2">
      <c r="B132" s="106">
        <v>4</v>
      </c>
      <c r="C132" s="107" t="s">
        <v>177</v>
      </c>
      <c r="D132" s="108" t="s">
        <v>174</v>
      </c>
      <c r="E132" s="108">
        <v>3</v>
      </c>
      <c r="F132" s="35"/>
      <c r="G132" s="36">
        <f t="shared" si="6"/>
        <v>0</v>
      </c>
    </row>
    <row r="133" spans="2:7" ht="30" x14ac:dyDescent="0.2">
      <c r="B133" s="106">
        <v>5</v>
      </c>
      <c r="C133" s="107" t="s">
        <v>178</v>
      </c>
      <c r="D133" s="108" t="s">
        <v>17</v>
      </c>
      <c r="E133" s="108">
        <v>1</v>
      </c>
      <c r="F133" s="35"/>
      <c r="G133" s="36">
        <f t="shared" si="6"/>
        <v>0</v>
      </c>
    </row>
    <row r="134" spans="2:7" ht="30" x14ac:dyDescent="0.2">
      <c r="B134" s="106">
        <v>6</v>
      </c>
      <c r="C134" s="107" t="s">
        <v>179</v>
      </c>
      <c r="D134" s="108" t="s">
        <v>174</v>
      </c>
      <c r="E134" s="108">
        <v>3</v>
      </c>
      <c r="F134" s="35"/>
      <c r="G134" s="36">
        <f t="shared" si="6"/>
        <v>0</v>
      </c>
    </row>
    <row r="135" spans="2:7" ht="30" x14ac:dyDescent="0.2">
      <c r="B135" s="106">
        <v>7</v>
      </c>
      <c r="C135" s="107" t="s">
        <v>180</v>
      </c>
      <c r="D135" s="108" t="s">
        <v>174</v>
      </c>
      <c r="E135" s="108">
        <v>3</v>
      </c>
      <c r="F135" s="35"/>
      <c r="G135" s="36">
        <f t="shared" si="6"/>
        <v>0</v>
      </c>
    </row>
    <row r="136" spans="2:7" ht="15.75" thickBot="1" x14ac:dyDescent="0.3">
      <c r="B136" s="109"/>
      <c r="C136" s="110"/>
      <c r="D136" s="110"/>
      <c r="E136" s="110"/>
      <c r="F136" s="111" t="s">
        <v>181</v>
      </c>
      <c r="G136" s="89">
        <f>SUM(G129:G135)</f>
        <v>0</v>
      </c>
    </row>
    <row r="137" spans="2:7" ht="15.75" thickBot="1" x14ac:dyDescent="0.3">
      <c r="B137" s="113" t="s">
        <v>182</v>
      </c>
      <c r="C137" s="114"/>
      <c r="D137" s="114"/>
      <c r="E137" s="114"/>
      <c r="F137" s="115"/>
      <c r="G137" s="89">
        <f>SUM(G125,G136)</f>
        <v>0</v>
      </c>
    </row>
    <row r="138" spans="2:7" ht="21.75" customHeight="1" thickBot="1" x14ac:dyDescent="0.3">
      <c r="B138" s="113" t="s">
        <v>183</v>
      </c>
      <c r="C138" s="114"/>
      <c r="D138" s="114"/>
      <c r="E138" s="114"/>
      <c r="F138" s="115"/>
      <c r="G138" s="89">
        <f>G106+G137</f>
        <v>0</v>
      </c>
    </row>
    <row r="139" spans="2:7" ht="15.75" thickBot="1" x14ac:dyDescent="0.3">
      <c r="B139" s="113" t="s">
        <v>184</v>
      </c>
      <c r="C139" s="114"/>
      <c r="D139" s="114"/>
      <c r="E139" s="114"/>
      <c r="F139" s="115"/>
      <c r="G139" s="89">
        <f>G138*15%</f>
        <v>0</v>
      </c>
    </row>
    <row r="140" spans="2:7" ht="15.75" thickBot="1" x14ac:dyDescent="0.3">
      <c r="B140" s="113" t="s">
        <v>185</v>
      </c>
      <c r="C140" s="114"/>
      <c r="D140" s="114"/>
      <c r="E140" s="114"/>
      <c r="F140" s="115"/>
      <c r="G140" s="89">
        <f>G138+G139</f>
        <v>0</v>
      </c>
    </row>
  </sheetData>
  <mergeCells count="6">
    <mergeCell ref="B139:F139"/>
    <mergeCell ref="B140:F140"/>
    <mergeCell ref="C4:G4"/>
    <mergeCell ref="B106:F106"/>
    <mergeCell ref="B137:F137"/>
    <mergeCell ref="B138:F138"/>
  </mergeCells>
  <pageMargins left="0.51181102362204722" right="0.51181102362204722" top="0.55118110236220474" bottom="0.55118110236220474" header="0.31496062992125984" footer="0.31496062992125984"/>
  <pageSetup paperSize="9" scale="70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48029EP Ценова таблица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1560</PublicOrder>
  </documentManagement>
</p:properties>
</file>

<file path=customXml/itemProps1.xml><?xml version="1.0" encoding="utf-8"?>
<ds:datastoreItem xmlns:ds="http://schemas.openxmlformats.org/officeDocument/2006/customXml" ds:itemID="{279CA32A-700D-474B-BC69-CC06A083C98E}"/>
</file>

<file path=customXml/itemProps2.xml><?xml version="1.0" encoding="utf-8"?>
<ds:datastoreItem xmlns:ds="http://schemas.openxmlformats.org/officeDocument/2006/customXml" ds:itemID="{754DBCA2-CB58-43A1-993F-211B4D90778C}"/>
</file>

<file path=customXml/itemProps3.xml><?xml version="1.0" encoding="utf-8"?>
<ds:datastoreItem xmlns:ds="http://schemas.openxmlformats.org/officeDocument/2006/customXml" ds:itemID="{AEF4164E-2D61-4412-B4C1-1D0D84268D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Valcheva, Darina</dc:creator>
  <cp:lastModifiedBy>Petkova, Elena</cp:lastModifiedBy>
  <cp:lastPrinted>2018-09-28T12:17:26Z</cp:lastPrinted>
  <dcterms:created xsi:type="dcterms:W3CDTF">2018-09-28T06:08:05Z</dcterms:created>
  <dcterms:modified xsi:type="dcterms:W3CDTF">2018-10-02T06:21:57Z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